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88" i="1"/>
  <c r="B174"/>
  <c r="C171"/>
  <c r="B154"/>
  <c r="C137"/>
  <c r="C111"/>
  <c r="B110"/>
  <c r="C108"/>
  <c r="C91"/>
  <c r="B77"/>
  <c r="C40"/>
  <c r="C83" s="1"/>
  <c r="B32"/>
  <c r="C30"/>
  <c r="B2"/>
  <c r="D2" s="1"/>
  <c r="D3" s="1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  <c r="D38" s="1"/>
  <c r="D39" s="1"/>
  <c r="D40" s="1"/>
  <c r="D41" s="1"/>
  <c r="D42" s="1"/>
  <c r="D43" s="1"/>
  <c r="D44" s="1"/>
  <c r="D45" s="1"/>
  <c r="D46" s="1"/>
  <c r="D47" s="1"/>
  <c r="D48" s="1"/>
  <c r="D49" s="1"/>
  <c r="D50" s="1"/>
  <c r="D51" s="1"/>
  <c r="D52" s="1"/>
  <c r="D53" s="1"/>
  <c r="D54" s="1"/>
  <c r="D55" s="1"/>
  <c r="D56" s="1"/>
  <c r="D57" s="1"/>
  <c r="D58" s="1"/>
  <c r="D59" s="1"/>
  <c r="D60" s="1"/>
  <c r="D61" s="1"/>
  <c r="D62" s="1"/>
  <c r="D63" s="1"/>
  <c r="D64" s="1"/>
  <c r="D65" s="1"/>
  <c r="D66" s="1"/>
  <c r="D67" s="1"/>
  <c r="D68" s="1"/>
  <c r="D69" s="1"/>
  <c r="D70" s="1"/>
  <c r="D71" s="1"/>
  <c r="D72" s="1"/>
  <c r="D73" s="1"/>
  <c r="D74" s="1"/>
  <c r="D75" s="1"/>
  <c r="D76" s="1"/>
  <c r="D77" s="1"/>
  <c r="D78" s="1"/>
  <c r="D79" s="1"/>
  <c r="D80" s="1"/>
  <c r="D81" s="1"/>
  <c r="D82" s="1"/>
  <c r="D83" s="1"/>
  <c r="D84" s="1"/>
  <c r="D85" s="1"/>
  <c r="D86" s="1"/>
  <c r="D87" s="1"/>
  <c r="D88" s="1"/>
  <c r="D89" s="1"/>
  <c r="D90" s="1"/>
  <c r="D91" s="1"/>
  <c r="D92" s="1"/>
  <c r="D93" s="1"/>
  <c r="D94" s="1"/>
  <c r="D95" s="1"/>
  <c r="D96" s="1"/>
  <c r="D97" s="1"/>
  <c r="D98" s="1"/>
  <c r="D99" s="1"/>
  <c r="D100" s="1"/>
  <c r="D101" s="1"/>
  <c r="D102" s="1"/>
  <c r="D103" s="1"/>
  <c r="D104" s="1"/>
  <c r="D105" s="1"/>
  <c r="D106" s="1"/>
  <c r="D107" s="1"/>
  <c r="D108" s="1"/>
  <c r="D109" s="1"/>
  <c r="D110" s="1"/>
  <c r="D111" s="1"/>
  <c r="D112" s="1"/>
  <c r="D113" s="1"/>
  <c r="D114" s="1"/>
  <c r="D115" s="1"/>
  <c r="D116" s="1"/>
  <c r="D117" s="1"/>
  <c r="D118" s="1"/>
  <c r="D119" s="1"/>
  <c r="D120" s="1"/>
  <c r="D121" s="1"/>
  <c r="D122" s="1"/>
  <c r="D123" s="1"/>
  <c r="D124" s="1"/>
  <c r="D125" s="1"/>
  <c r="D126" s="1"/>
  <c r="D127" s="1"/>
  <c r="D128" s="1"/>
  <c r="D129" s="1"/>
  <c r="D130" s="1"/>
  <c r="D131" s="1"/>
  <c r="D132" s="1"/>
  <c r="D133" s="1"/>
  <c r="D134" s="1"/>
  <c r="D135" s="1"/>
  <c r="D136" s="1"/>
  <c r="D137" s="1"/>
  <c r="D138" s="1"/>
  <c r="D139" s="1"/>
  <c r="D140" s="1"/>
  <c r="D141" s="1"/>
  <c r="D142" s="1"/>
  <c r="D143" s="1"/>
  <c r="D144" s="1"/>
  <c r="D145" s="1"/>
  <c r="D146" s="1"/>
  <c r="D147" s="1"/>
  <c r="D148" s="1"/>
  <c r="D149" s="1"/>
  <c r="D150" s="1"/>
  <c r="D151" s="1"/>
  <c r="D152" s="1"/>
  <c r="D153" s="1"/>
  <c r="D154" s="1"/>
  <c r="D155" s="1"/>
  <c r="D156" l="1"/>
  <c r="D157" s="1"/>
  <c r="D158" s="1"/>
  <c r="D159" s="1"/>
  <c r="D160" s="1"/>
  <c r="D161" s="1"/>
  <c r="D162" s="1"/>
  <c r="D163" s="1"/>
  <c r="D164" s="1"/>
  <c r="D165" s="1"/>
  <c r="D166" s="1"/>
  <c r="D167" s="1"/>
  <c r="D168" s="1"/>
  <c r="D169" s="1"/>
  <c r="D170" s="1"/>
  <c r="D171" s="1"/>
  <c r="D172" s="1"/>
  <c r="D173" s="1"/>
  <c r="D174" s="1"/>
  <c r="D175" s="1"/>
  <c r="D176" s="1"/>
  <c r="D177" s="1"/>
  <c r="D178" s="1"/>
  <c r="D179" s="1"/>
  <c r="D180" s="1"/>
  <c r="D181" s="1"/>
  <c r="D182" s="1"/>
  <c r="D183" s="1"/>
  <c r="D184" s="1"/>
  <c r="D185" s="1"/>
  <c r="D186" s="1"/>
  <c r="D187" s="1"/>
  <c r="C156"/>
</calcChain>
</file>

<file path=xl/sharedStrings.xml><?xml version="1.0" encoding="utf-8"?>
<sst xmlns="http://schemas.openxmlformats.org/spreadsheetml/2006/main" count="368" uniqueCount="203">
  <si>
    <t>Дата</t>
  </si>
  <si>
    <t>Приход</t>
  </si>
  <si>
    <t xml:space="preserve">Расход </t>
  </si>
  <si>
    <t>Остаток</t>
  </si>
  <si>
    <t>ФИО</t>
  </si>
  <si>
    <t>Расшифровка</t>
  </si>
  <si>
    <t>26 чел*5000 + 2 чел *2500 (т.к. пособия покупали сами)</t>
  </si>
  <si>
    <t>Михайлова Ольга</t>
  </si>
  <si>
    <t>Рабочие тетради</t>
  </si>
  <si>
    <t>Круглова Елена</t>
  </si>
  <si>
    <t>Принтер + картриджи для класса</t>
  </si>
  <si>
    <t>Лызинцев Александр</t>
  </si>
  <si>
    <t>Рабочие тетради по математике</t>
  </si>
  <si>
    <t>Чеботова Анна</t>
  </si>
  <si>
    <t>Ленты атласные для 1 сентября</t>
  </si>
  <si>
    <t>Зеленина Ю. А.</t>
  </si>
  <si>
    <t>шарики для украшения класса к 1 сентября</t>
  </si>
  <si>
    <t>Дневники на весь класс 28 шт</t>
  </si>
  <si>
    <t>Ендерова Оксана</t>
  </si>
  <si>
    <t>Электронные книги (Маленькие знатоки и Кто самы умный)</t>
  </si>
  <si>
    <t>Баркова Анастасия</t>
  </si>
  <si>
    <t>Оплата заказа издательство "Линка-Пресс"</t>
  </si>
  <si>
    <t>Вероника (мама Девиной С)</t>
  </si>
  <si>
    <t>Хоз инвентарь для уборщицы</t>
  </si>
  <si>
    <t>Прописи</t>
  </si>
  <si>
    <t>Батюшков Григорий</t>
  </si>
  <si>
    <t>Сотовый телефон для 1Б класса</t>
  </si>
  <si>
    <t>Никонов Михаил</t>
  </si>
  <si>
    <t>Канцтовары для ИЗО</t>
  </si>
  <si>
    <t>Поурочные планы, рабочие тетр по русскому языку</t>
  </si>
  <si>
    <t>Стаканы, вл. Салфетки, полотенца</t>
  </si>
  <si>
    <t>Дашкова Анастасия</t>
  </si>
  <si>
    <t>Подарочный сертификат "Дом книги" Железнову В. А.</t>
  </si>
  <si>
    <t>Заказ цветов на День учителя 7*500 рублей</t>
  </si>
  <si>
    <t>Оплата мобильного телефона 1Б сентябрь</t>
  </si>
  <si>
    <t>Дашкова Анастасия/Юлия Александровна</t>
  </si>
  <si>
    <t>Уборка класса сентябрь 2012</t>
  </si>
  <si>
    <t>Подарочные сертификаты День учителя 3 шт</t>
  </si>
  <si>
    <t>Колькольчики 30 шт на День первоклассника</t>
  </si>
  <si>
    <t>Васильева Марина</t>
  </si>
  <si>
    <t>Игры, мячи, скакалки, обручи для игровой  комнаты</t>
  </si>
  <si>
    <t>Портфолио 19+10, точилка механическая</t>
  </si>
  <si>
    <t>Спасская Наталья</t>
  </si>
  <si>
    <t>стаканы, полотенца одноразовые</t>
  </si>
  <si>
    <t>Юлия Александровна</t>
  </si>
  <si>
    <t>Кабели для монитора</t>
  </si>
  <si>
    <t>Оксана Ендерова</t>
  </si>
  <si>
    <t>Тарелки и ложки одноразовые</t>
  </si>
  <si>
    <t>Торт на День первоклассника</t>
  </si>
  <si>
    <t>Пожертвование к 55 летию гимназии + 300 руб. комиссия банка</t>
  </si>
  <si>
    <t>Чернила + СНПЧ для принтера</t>
  </si>
  <si>
    <t>Кабель, переходник и удлинитель для проектора</t>
  </si>
  <si>
    <t>Стеллажи для класса</t>
  </si>
  <si>
    <t>Часы настенные</t>
  </si>
  <si>
    <t>Ящики, мешки для мусора</t>
  </si>
  <si>
    <t>Ремнт розетки охранник</t>
  </si>
  <si>
    <t>Выдано под отчет (остаток закрыт 14.03.13)</t>
  </si>
  <si>
    <t>Дашкова Анастаися</t>
  </si>
  <si>
    <t>Оплата мобильного телефона 1Б октябрь</t>
  </si>
  <si>
    <t>Уборка класса октябрь 2012</t>
  </si>
  <si>
    <t>1/2 пылесоса в доле с 1А</t>
  </si>
  <si>
    <t>хоз товары</t>
  </si>
  <si>
    <t xml:space="preserve">Канцтовары </t>
  </si>
  <si>
    <t>Панаетова Светлана Николаевна</t>
  </si>
  <si>
    <t>Ковер для класса</t>
  </si>
  <si>
    <t>Удлинитель СТАРТ (для принтера)</t>
  </si>
  <si>
    <t>Демидова Ирина</t>
  </si>
  <si>
    <t>Канцтовары (Михаил Никонов)</t>
  </si>
  <si>
    <t>Уборка класса ноябрь 2012</t>
  </si>
  <si>
    <t>Оплата мобильного телефона 1Б ноябрь</t>
  </si>
  <si>
    <t>Новогодние украшения для класса</t>
  </si>
  <si>
    <t>Лопаты</t>
  </si>
  <si>
    <t>Скакалки, игры, набор "сад-огород", мяч, домино</t>
  </si>
  <si>
    <t>Набор мини-ферма, жигурки животных</t>
  </si>
  <si>
    <t>Напитки для экскурсии в Коломенское</t>
  </si>
  <si>
    <t>Оплата экскурсии в Коломенское</t>
  </si>
  <si>
    <t>Конструктор для продленки</t>
  </si>
  <si>
    <t xml:space="preserve">Стаканы, салфетки, мешки для мусора, </t>
  </si>
  <si>
    <t>Оплата за заказ автобуса для поездкт в Коломенское</t>
  </si>
  <si>
    <t>Уборка класса декабрь 2012</t>
  </si>
  <si>
    <t>Возврат части от суммы 5000,00 рублей (т.к. Ваня выбыл)</t>
  </si>
  <si>
    <t>Фотограф, аниматоры + украшение зала</t>
  </si>
  <si>
    <t>Книжки для именинников 2 шт (докупила)</t>
  </si>
  <si>
    <t>Полотенца, мыло для мытья рук</t>
  </si>
  <si>
    <t>Вата для класса</t>
  </si>
  <si>
    <t>Кулинкович Инна</t>
  </si>
  <si>
    <t>Подарки на Новый год 29 шт</t>
  </si>
  <si>
    <t>Лазинцев Александр</t>
  </si>
  <si>
    <t>Подарки Новый год</t>
  </si>
  <si>
    <t>Оплата мобильного телефона 1Б декабрь</t>
  </si>
  <si>
    <t>Жидкое мыло, полотенца для рук</t>
  </si>
  <si>
    <t>Уборка класса январь 2013</t>
  </si>
  <si>
    <t>Оплата мобильного телефона 1Б январь 2013</t>
  </si>
  <si>
    <t>Полотенца в класс одноразовые (чек потерян)</t>
  </si>
  <si>
    <t>Полотенца однор, мыло, туал бумага, ложечки одноразовые</t>
  </si>
  <si>
    <t>Мешки для мусора</t>
  </si>
  <si>
    <t>Уборка класса февраль 2013</t>
  </si>
  <si>
    <t>Оплата мобильного телефона 1Б февраль 2013</t>
  </si>
  <si>
    <t>Плакаты к празднику Букваря</t>
  </si>
  <si>
    <t>Чернила для принтера</t>
  </si>
  <si>
    <t>Англ булавки для крепления плататов (без чека)</t>
  </si>
  <si>
    <t>Конфеты 8 марта подарки</t>
  </si>
  <si>
    <t>цветы 8 марта подарки</t>
  </si>
  <si>
    <t>цветы 8 марта подарки (зачтен подотчет от 26.10.13)</t>
  </si>
  <si>
    <t>Выдано Алле из 1А за бумагу, стаканы и печенье, которые использовали наши дети пока болела ЮА</t>
  </si>
  <si>
    <t>Полотенца бумажные, стаканчики одноразовые</t>
  </si>
  <si>
    <t>Уборка класса март 2013</t>
  </si>
  <si>
    <t>Оплата мобильного телефона 1Б март 2013</t>
  </si>
  <si>
    <t>Заказ воды 1Б 2 баллона</t>
  </si>
  <si>
    <t>Полотенца бумажные</t>
  </si>
  <si>
    <t>Атлас Мир и Человек 27 штук</t>
  </si>
  <si>
    <t>Подарки к 8 марта, чай, шоколад и проч</t>
  </si>
  <si>
    <t>Полотенца, стаканчики, мусорные мешки для класса БЕЗ ЧЕКА</t>
  </si>
  <si>
    <t xml:space="preserve">Заказ воды 1Б </t>
  </si>
  <si>
    <t>Видеокарта для одновр трансляции презентаций на монитор и экран</t>
  </si>
  <si>
    <t>Уборка класса апрель 2013</t>
  </si>
  <si>
    <t>Оплата мобильного телефона 1Б апрель 2013</t>
  </si>
  <si>
    <t>Уборка класса май 2013</t>
  </si>
  <si>
    <t>Оплата мобильного телефона 1Б май 2013</t>
  </si>
  <si>
    <t>картриджи для принтера</t>
  </si>
  <si>
    <t>Цветы ЮА ДР</t>
  </si>
  <si>
    <t>Подарок ЮА (мультиварка)</t>
  </si>
  <si>
    <t>Фотоальбом ЮА</t>
  </si>
  <si>
    <t>Грамоты, медали</t>
  </si>
  <si>
    <t>Чаепитие в последний день</t>
  </si>
  <si>
    <t>Шарики в акт зал Прощание с букварем</t>
  </si>
  <si>
    <t>Оплата мобильного телефона 1Б сентябрь 2013</t>
  </si>
  <si>
    <t>Подарочные сертийикаты Детского мира 27 штук по 500 рублей</t>
  </si>
  <si>
    <t>Заказ воды 4 бутылки 2 нам и 2 во 2 "Ж" - деньги вернут</t>
  </si>
  <si>
    <t>Цветы Ольга Семеновна 1 сент</t>
  </si>
  <si>
    <t>Плакаты, открытки к 1 Сентября</t>
  </si>
  <si>
    <t>Шарики на 1 сент</t>
  </si>
  <si>
    <t>Вентилятор в класс + батарейки</t>
  </si>
  <si>
    <t>Наталья Спасская-Рощина</t>
  </si>
  <si>
    <t>Одноразовые полотенца, салфетки</t>
  </si>
  <si>
    <t>Генеральная уборка класса перед 1 сентября (после лета)</t>
  </si>
  <si>
    <t>Закупка учебников по проект деят-ти на весь класс</t>
  </si>
  <si>
    <t>Дашкоа Анастасия</t>
  </si>
  <si>
    <t>Оплата мобильного телефона 1Б октябрь 2013</t>
  </si>
  <si>
    <t>Подарки день учителя</t>
  </si>
  <si>
    <t>Заказ воды</t>
  </si>
  <si>
    <t>Фотограф праздник осени</t>
  </si>
  <si>
    <t>Чистка ковра в классе</t>
  </si>
  <si>
    <t>полотенца, стаканчики,  для класса БЕЗ ЧЕКА</t>
  </si>
  <si>
    <t>Учебные пособия Олимпиады</t>
  </si>
  <si>
    <t>Прокат костюма Осени для праздника</t>
  </si>
  <si>
    <t>Тетради в класс</t>
  </si>
  <si>
    <t>Оплата мобильного телефона 1Б ноябрь 2013</t>
  </si>
  <si>
    <t>Салфетки, полотенца</t>
  </si>
  <si>
    <t>Заказ воды в класс</t>
  </si>
  <si>
    <t>Оплата мобильного телефона 1Б декабрь 2013</t>
  </si>
  <si>
    <t>Цветы на ДР учитель музыки</t>
  </si>
  <si>
    <t>Подарки НГ (Лог игры)</t>
  </si>
  <si>
    <t>Шампанское для подарков учителям НГ</t>
  </si>
  <si>
    <t>Шампанское, конфеты для подарков учителям НГ</t>
  </si>
  <si>
    <t>Дед Мороз</t>
  </si>
  <si>
    <t>Икра для подарков на НГ 6 банок*800 рублей</t>
  </si>
  <si>
    <t>Подарки НГ Киндер</t>
  </si>
  <si>
    <t>Подставки для портфолио в класс</t>
  </si>
  <si>
    <t>Макаренко Оксана</t>
  </si>
  <si>
    <t>Покупка ТВ в класс</t>
  </si>
  <si>
    <t>Оплата мобильного телефона 1Б январь 2014 г.</t>
  </si>
  <si>
    <t>Заказ пиццы на празднование НГ в классе</t>
  </si>
  <si>
    <t>Оплата мобильного телефона 1Б февраль 2014 г.</t>
  </si>
  <si>
    <t>Салфетки, туал бумага</t>
  </si>
  <si>
    <t>Чеботова Алла</t>
  </si>
  <si>
    <t>Соки к празднику НГ</t>
  </si>
  <si>
    <t>Взнос за участие в олимпиаде "Кенгуру" 27*55 рублей</t>
  </si>
  <si>
    <t>Подотчет ЗАКРЫТ 03.03.14</t>
  </si>
  <si>
    <t>Подарки учителям к НГ остаток подотчета ЗАКРЫТ 03.03.14</t>
  </si>
  <si>
    <t>Подарки учителям к 23 Февраля</t>
  </si>
  <si>
    <t>Савенкова Юлия</t>
  </si>
  <si>
    <t>Возврат части от суммы 5000,00 рублей (т.к. Стас выбыл)</t>
  </si>
  <si>
    <t>Подарочные сертификаы к 8 марта Сумма 6500-подотчет 14.12.13 192,00 - подотчет 05.09.13 2550,72</t>
  </si>
  <si>
    <t>Открытки к 8 Марта</t>
  </si>
  <si>
    <t>Оплата мобильного телефона 1Б март 2014 г.</t>
  </si>
  <si>
    <t>Цветы 8 Марта</t>
  </si>
  <si>
    <t>Книга в подарок ОС на 8 марта</t>
  </si>
  <si>
    <t>Распечатка сертификатов по олимпиаде "Зеленая математика"</t>
  </si>
  <si>
    <t>Сдача от покупки ТВ</t>
  </si>
  <si>
    <t>Оплата мобильного телефона 1Б апрель 2014 г.</t>
  </si>
  <si>
    <t>бумажные салфетки (полотенца)</t>
  </si>
  <si>
    <t>Генеральная уборка класса перед открытым уроком</t>
  </si>
  <si>
    <t>Стаканы одноразовые (коробка+пакет)</t>
  </si>
  <si>
    <t>Заказ воды 2 бутыли</t>
  </si>
  <si>
    <t>Картриджи для принтера, тетради, бумага, стаканчики (за год)</t>
  </si>
  <si>
    <t>Оплата мобильного телефона 1Б май 2014 г.</t>
  </si>
  <si>
    <t>Подарок ЮА ДР</t>
  </si>
  <si>
    <t>Заправка картриджей</t>
  </si>
  <si>
    <t>Букет ЮА ДР</t>
  </si>
  <si>
    <t>Оплата мобильного телефона 1Б август 2014 г.</t>
  </si>
  <si>
    <t>Сертификаты на ДР для класса</t>
  </si>
  <si>
    <t>Оплата мобильного телефона 1Б сентябрь 2014 г.</t>
  </si>
  <si>
    <t>Оплата мобильного телефона 1Б октябрь 2014 г.</t>
  </si>
  <si>
    <t>Подотчет</t>
  </si>
  <si>
    <t>Хозрасходы для класса, ведро, мыло, шарики, салфетки, мешки для мусора</t>
  </si>
  <si>
    <t>Цветы в театр во время общего похода (по просьбе ЮА)</t>
  </si>
  <si>
    <t xml:space="preserve">Грузовик переезд </t>
  </si>
  <si>
    <t>Уборка класса (генеральная)</t>
  </si>
  <si>
    <t>Оплата мобильного телефона 1Б ноябрь 2014 г.</t>
  </si>
  <si>
    <t>Химчистка ковра</t>
  </si>
  <si>
    <t>Салфетки, полотенца для класса</t>
  </si>
  <si>
    <t>Оплата мобильного телефона 1Б декабрь 2014 г.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</si>
</sst>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4" fontId="0" fillId="0" borderId="1" xfId="0" applyNumberFormat="1" applyBorder="1"/>
    <xf numFmtId="14" fontId="0" fillId="0" borderId="1" xfId="0" applyNumberFormat="1" applyBorder="1"/>
    <xf numFmtId="0" fontId="1" fillId="0" borderId="0" xfId="0" applyFont="1"/>
    <xf numFmtId="14" fontId="0" fillId="0" borderId="1" xfId="0" applyNumberFormat="1" applyFont="1" applyBorder="1"/>
    <xf numFmtId="4" fontId="0" fillId="0" borderId="1" xfId="0" applyNumberFormat="1" applyFont="1" applyBorder="1"/>
    <xf numFmtId="0" fontId="0" fillId="0" borderId="0" xfId="0" applyFont="1"/>
    <xf numFmtId="4" fontId="0" fillId="0" borderId="0" xfId="0" applyNumberFormat="1" applyFont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/>
    <xf numFmtId="0" fontId="0" fillId="0" borderId="1" xfId="0" applyBorder="1" applyAlignment="1">
      <alignment wrapText="1"/>
    </xf>
    <xf numFmtId="14" fontId="2" fillId="0" borderId="1" xfId="0" applyNumberFormat="1" applyFont="1" applyBorder="1"/>
    <xf numFmtId="4" fontId="2" fillId="0" borderId="1" xfId="0" applyNumberFormat="1" applyFont="1" applyBorder="1"/>
    <xf numFmtId="0" fontId="2" fillId="0" borderId="1" xfId="0" applyFont="1" applyBorder="1"/>
    <xf numFmtId="0" fontId="3" fillId="0" borderId="0" xfId="0" applyFont="1"/>
    <xf numFmtId="0" fontId="2" fillId="0" borderId="0" xfId="0" applyFont="1"/>
    <xf numFmtId="14" fontId="0" fillId="0" borderId="0" xfId="0" applyNumberFormat="1"/>
    <xf numFmtId="4" fontId="0" fillId="0" borderId="0" xfId="0" applyNumberFormat="1"/>
    <xf numFmtId="14" fontId="4" fillId="0" borderId="1" xfId="0" applyNumberFormat="1" applyFont="1" applyBorder="1"/>
    <xf numFmtId="4" fontId="4" fillId="0" borderId="1" xfId="0" applyNumberFormat="1" applyFont="1" applyBorder="1"/>
    <xf numFmtId="0" fontId="4" fillId="0" borderId="1" xfId="0" applyFont="1" applyBorder="1"/>
    <xf numFmtId="0" fontId="4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&#104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Сдача 28.08.2012"/>
      <sheetName val="Учебные пособия"/>
      <sheetName val="Сдача 04.10.12"/>
      <sheetName val="Сдача 07.03.13"/>
      <sheetName val="Сдача 05.09.13"/>
      <sheetName val="Сдача 27.02.2014"/>
      <sheetName val="Сдача 27.08.14"/>
    </sheetNames>
    <sheetDataSet>
      <sheetData sheetId="0" refreshError="1"/>
      <sheetData sheetId="1">
        <row r="4">
          <cell r="C4">
            <v>140000</v>
          </cell>
        </row>
      </sheetData>
      <sheetData sheetId="2" refreshError="1"/>
      <sheetData sheetId="3">
        <row r="2">
          <cell r="C2">
            <v>130000</v>
          </cell>
        </row>
      </sheetData>
      <sheetData sheetId="4">
        <row r="2">
          <cell r="C2">
            <v>50000</v>
          </cell>
        </row>
      </sheetData>
      <sheetData sheetId="5">
        <row r="2">
          <cell r="C2">
            <v>135000</v>
          </cell>
        </row>
      </sheetData>
      <sheetData sheetId="6">
        <row r="2">
          <cell r="C2">
            <v>25000</v>
          </cell>
        </row>
      </sheetData>
      <sheetData sheetId="7">
        <row r="1">
          <cell r="C1">
            <v>125000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3"/>
  <sheetViews>
    <sheetView tabSelected="1" topLeftCell="A163" workbookViewId="0">
      <selection activeCell="E190" sqref="E190"/>
    </sheetView>
  </sheetViews>
  <sheetFormatPr defaultRowHeight="15"/>
  <cols>
    <col min="1" max="1" width="10.140625" bestFit="1" customWidth="1"/>
    <col min="2" max="2" width="10" style="19" bestFit="1" customWidth="1"/>
    <col min="3" max="3" width="9.140625" style="19"/>
    <col min="4" max="4" width="10" style="19" bestFit="1" customWidth="1"/>
    <col min="5" max="5" width="20.7109375" style="19" bestFit="1" customWidth="1"/>
    <col min="6" max="6" width="58.5703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5</v>
      </c>
    </row>
    <row r="2" spans="1:7">
      <c r="A2" s="3">
        <v>41149</v>
      </c>
      <c r="B2" s="2">
        <f>'[1]Сдача 28.08.2012'!C4</f>
        <v>140000</v>
      </c>
      <c r="C2" s="2"/>
      <c r="D2" s="2">
        <f>B2</f>
        <v>140000</v>
      </c>
      <c r="E2" s="2"/>
      <c r="F2" s="1" t="s">
        <v>6</v>
      </c>
    </row>
    <row r="3" spans="1:7">
      <c r="A3" s="3">
        <v>41150</v>
      </c>
      <c r="B3" s="2"/>
      <c r="C3" s="2">
        <v>12432</v>
      </c>
      <c r="D3" s="2">
        <f>D2+B3-C3</f>
        <v>127568</v>
      </c>
      <c r="E3" s="2" t="s">
        <v>7</v>
      </c>
      <c r="F3" s="1" t="s">
        <v>8</v>
      </c>
    </row>
    <row r="4" spans="1:7">
      <c r="A4" s="3">
        <v>41151</v>
      </c>
      <c r="B4" s="2"/>
      <c r="C4" s="2">
        <v>5000</v>
      </c>
      <c r="D4" s="2">
        <f>D3+B4-C4</f>
        <v>122568</v>
      </c>
      <c r="E4" s="2" t="s">
        <v>9</v>
      </c>
      <c r="F4" s="1" t="s">
        <v>10</v>
      </c>
    </row>
    <row r="5" spans="1:7">
      <c r="A5" s="3">
        <v>41151</v>
      </c>
      <c r="B5" s="2"/>
      <c r="C5" s="2">
        <v>540</v>
      </c>
      <c r="D5" s="2">
        <f>D4+B5-C5</f>
        <v>122028</v>
      </c>
      <c r="E5" s="2" t="s">
        <v>11</v>
      </c>
      <c r="F5" s="1" t="s">
        <v>12</v>
      </c>
    </row>
    <row r="6" spans="1:7">
      <c r="A6" s="3">
        <v>41151</v>
      </c>
      <c r="B6" s="2"/>
      <c r="C6" s="2">
        <v>7629</v>
      </c>
      <c r="D6" s="2">
        <f>D5+B6-C6</f>
        <v>114399</v>
      </c>
      <c r="E6" s="2" t="s">
        <v>11</v>
      </c>
      <c r="F6" s="1" t="s">
        <v>12</v>
      </c>
    </row>
    <row r="7" spans="1:7">
      <c r="A7" s="3">
        <v>41151</v>
      </c>
      <c r="B7" s="2"/>
      <c r="C7" s="2">
        <v>1030</v>
      </c>
      <c r="D7" s="2">
        <f t="shared" ref="D7:D59" si="0">D6+B7-C7</f>
        <v>113369</v>
      </c>
      <c r="E7" s="2" t="s">
        <v>13</v>
      </c>
      <c r="F7" s="1" t="s">
        <v>14</v>
      </c>
    </row>
    <row r="8" spans="1:7">
      <c r="A8" s="3">
        <v>41151</v>
      </c>
      <c r="B8" s="2"/>
      <c r="C8" s="2">
        <v>2800</v>
      </c>
      <c r="D8" s="2">
        <f t="shared" si="0"/>
        <v>110569</v>
      </c>
      <c r="E8" s="2" t="s">
        <v>15</v>
      </c>
      <c r="F8" s="1" t="s">
        <v>16</v>
      </c>
    </row>
    <row r="9" spans="1:7">
      <c r="A9" s="3">
        <v>41151</v>
      </c>
      <c r="B9" s="2"/>
      <c r="C9" s="2">
        <v>2800</v>
      </c>
      <c r="D9" s="2">
        <f>D8+B9-C9</f>
        <v>107769</v>
      </c>
      <c r="E9" s="2" t="s">
        <v>15</v>
      </c>
      <c r="F9" s="1" t="s">
        <v>17</v>
      </c>
    </row>
    <row r="10" spans="1:7">
      <c r="A10" s="3">
        <v>41152</v>
      </c>
      <c r="B10" s="2"/>
      <c r="C10" s="2">
        <v>17770</v>
      </c>
      <c r="D10" s="2">
        <f t="shared" si="0"/>
        <v>89999</v>
      </c>
      <c r="E10" s="2" t="s">
        <v>18</v>
      </c>
      <c r="F10" s="1" t="s">
        <v>19</v>
      </c>
    </row>
    <row r="11" spans="1:7">
      <c r="A11" s="3">
        <v>41151</v>
      </c>
      <c r="B11" s="2"/>
      <c r="C11" s="2">
        <v>1915</v>
      </c>
      <c r="D11" s="2">
        <f t="shared" si="0"/>
        <v>88084</v>
      </c>
      <c r="E11" s="2" t="s">
        <v>11</v>
      </c>
      <c r="F11" s="1" t="s">
        <v>8</v>
      </c>
    </row>
    <row r="12" spans="1:7">
      <c r="A12" s="3">
        <v>41151</v>
      </c>
      <c r="B12" s="2"/>
      <c r="C12" s="2">
        <v>15197</v>
      </c>
      <c r="D12" s="2">
        <f t="shared" si="0"/>
        <v>72887</v>
      </c>
      <c r="E12" s="2" t="s">
        <v>11</v>
      </c>
      <c r="F12" s="1" t="s">
        <v>8</v>
      </c>
    </row>
    <row r="13" spans="1:7">
      <c r="A13" s="3">
        <v>41152</v>
      </c>
      <c r="B13" s="2"/>
      <c r="C13" s="2">
        <v>3000</v>
      </c>
      <c r="D13" s="2">
        <f t="shared" si="0"/>
        <v>69887</v>
      </c>
      <c r="E13" s="2" t="s">
        <v>20</v>
      </c>
      <c r="F13" s="1" t="s">
        <v>21</v>
      </c>
      <c r="G13" s="4"/>
    </row>
    <row r="14" spans="1:7">
      <c r="A14" s="3">
        <v>41152</v>
      </c>
      <c r="B14" s="2"/>
      <c r="C14" s="2">
        <v>1266.9000000000001</v>
      </c>
      <c r="D14" s="2">
        <f t="shared" si="0"/>
        <v>68620.100000000006</v>
      </c>
      <c r="E14" s="2" t="s">
        <v>22</v>
      </c>
      <c r="F14" s="1" t="s">
        <v>23</v>
      </c>
      <c r="G14" s="4"/>
    </row>
    <row r="15" spans="1:7">
      <c r="A15" s="3">
        <v>41153</v>
      </c>
      <c r="B15" s="2"/>
      <c r="C15" s="2">
        <v>7830</v>
      </c>
      <c r="D15" s="2">
        <f t="shared" si="0"/>
        <v>60790.100000000006</v>
      </c>
      <c r="E15" s="2" t="s">
        <v>11</v>
      </c>
      <c r="F15" s="1" t="s">
        <v>24</v>
      </c>
      <c r="G15" s="4"/>
    </row>
    <row r="16" spans="1:7">
      <c r="A16" s="3">
        <v>41154</v>
      </c>
      <c r="B16" s="2"/>
      <c r="C16" s="2">
        <v>2590</v>
      </c>
      <c r="D16" s="2">
        <f t="shared" si="0"/>
        <v>58200.100000000006</v>
      </c>
      <c r="E16" s="2" t="s">
        <v>25</v>
      </c>
      <c r="F16" s="1" t="s">
        <v>26</v>
      </c>
      <c r="G16" s="4"/>
    </row>
    <row r="17" spans="1:7">
      <c r="A17" s="3">
        <v>41159</v>
      </c>
      <c r="B17" s="2"/>
      <c r="C17" s="2">
        <v>13197.32</v>
      </c>
      <c r="D17" s="2">
        <f t="shared" si="0"/>
        <v>45002.780000000006</v>
      </c>
      <c r="E17" s="2" t="s">
        <v>27</v>
      </c>
      <c r="F17" s="1" t="s">
        <v>28</v>
      </c>
      <c r="G17" s="4"/>
    </row>
    <row r="18" spans="1:7">
      <c r="A18" s="3">
        <v>41165</v>
      </c>
      <c r="B18" s="2"/>
      <c r="C18" s="2">
        <v>2750</v>
      </c>
      <c r="D18" s="2">
        <f t="shared" si="0"/>
        <v>42252.780000000006</v>
      </c>
      <c r="E18" s="2" t="s">
        <v>7</v>
      </c>
      <c r="F18" s="1" t="s">
        <v>29</v>
      </c>
      <c r="G18" s="4"/>
    </row>
    <row r="19" spans="1:7">
      <c r="A19" s="3">
        <v>41176</v>
      </c>
      <c r="B19" s="2"/>
      <c r="C19" s="2">
        <v>405</v>
      </c>
      <c r="D19" s="2">
        <f t="shared" si="0"/>
        <v>41847.780000000006</v>
      </c>
      <c r="E19" s="2" t="s">
        <v>22</v>
      </c>
      <c r="F19" s="1" t="s">
        <v>30</v>
      </c>
      <c r="G19" s="4"/>
    </row>
    <row r="20" spans="1:7">
      <c r="A20" s="3">
        <v>41179</v>
      </c>
      <c r="B20" s="2"/>
      <c r="C20" s="2">
        <v>1000</v>
      </c>
      <c r="D20" s="2">
        <f t="shared" si="0"/>
        <v>40847.780000000006</v>
      </c>
      <c r="E20" s="2" t="s">
        <v>31</v>
      </c>
      <c r="F20" s="1" t="s">
        <v>32</v>
      </c>
      <c r="G20" s="4"/>
    </row>
    <row r="21" spans="1:7">
      <c r="A21" s="3">
        <v>41179</v>
      </c>
      <c r="B21" s="2"/>
      <c r="C21" s="2">
        <v>3500</v>
      </c>
      <c r="D21" s="2">
        <f t="shared" si="0"/>
        <v>37347.780000000006</v>
      </c>
      <c r="E21" s="2" t="s">
        <v>31</v>
      </c>
      <c r="F21" s="1" t="s">
        <v>33</v>
      </c>
      <c r="G21" s="4"/>
    </row>
    <row r="22" spans="1:7">
      <c r="A22" s="3">
        <v>41179</v>
      </c>
      <c r="B22" s="2"/>
      <c r="C22" s="2">
        <v>1100</v>
      </c>
      <c r="D22" s="2">
        <f t="shared" si="0"/>
        <v>36247.780000000006</v>
      </c>
      <c r="E22" s="2" t="s">
        <v>31</v>
      </c>
      <c r="F22" s="1" t="s">
        <v>34</v>
      </c>
      <c r="G22" s="4"/>
    </row>
    <row r="23" spans="1:7">
      <c r="A23" s="3">
        <v>41179</v>
      </c>
      <c r="B23" s="2"/>
      <c r="C23" s="2">
        <v>3500</v>
      </c>
      <c r="D23" s="2">
        <f t="shared" si="0"/>
        <v>32747.780000000006</v>
      </c>
      <c r="E23" s="2" t="s">
        <v>35</v>
      </c>
      <c r="F23" s="1" t="s">
        <v>36</v>
      </c>
      <c r="G23" s="4"/>
    </row>
    <row r="24" spans="1:7">
      <c r="A24" s="3">
        <v>41179</v>
      </c>
      <c r="B24" s="2"/>
      <c r="C24" s="2">
        <v>3000</v>
      </c>
      <c r="D24" s="2">
        <f t="shared" si="0"/>
        <v>29747.780000000006</v>
      </c>
      <c r="E24" s="2" t="s">
        <v>11</v>
      </c>
      <c r="F24" s="1" t="s">
        <v>37</v>
      </c>
      <c r="G24" s="4"/>
    </row>
    <row r="25" spans="1:7" s="7" customFormat="1">
      <c r="A25" s="5">
        <v>41179</v>
      </c>
      <c r="B25" s="6"/>
      <c r="C25" s="6">
        <v>1200</v>
      </c>
      <c r="D25" s="6">
        <f>D24+B25-C25</f>
        <v>28547.780000000006</v>
      </c>
      <c r="E25" s="2" t="s">
        <v>31</v>
      </c>
      <c r="F25" s="1" t="s">
        <v>38</v>
      </c>
      <c r="G25" s="4"/>
    </row>
    <row r="26" spans="1:7">
      <c r="A26" s="3">
        <v>41183</v>
      </c>
      <c r="B26" s="2"/>
      <c r="C26" s="2">
        <v>4216.49</v>
      </c>
      <c r="D26" s="2">
        <f t="shared" si="0"/>
        <v>24331.290000000008</v>
      </c>
      <c r="E26" s="2" t="s">
        <v>39</v>
      </c>
      <c r="F26" s="1" t="s">
        <v>40</v>
      </c>
      <c r="G26" s="4"/>
    </row>
    <row r="27" spans="1:7" s="7" customFormat="1">
      <c r="A27" s="5">
        <v>41183</v>
      </c>
      <c r="B27" s="6"/>
      <c r="C27" s="6">
        <v>1848.62</v>
      </c>
      <c r="D27" s="6">
        <f t="shared" si="0"/>
        <v>22482.670000000009</v>
      </c>
      <c r="E27" s="2" t="s">
        <v>27</v>
      </c>
      <c r="F27" s="1" t="s">
        <v>41</v>
      </c>
      <c r="G27" s="4"/>
    </row>
    <row r="28" spans="1:7" s="7" customFormat="1">
      <c r="A28" s="5">
        <v>41186</v>
      </c>
      <c r="B28" s="6"/>
      <c r="C28" s="6">
        <v>312.7</v>
      </c>
      <c r="D28" s="6">
        <f t="shared" si="0"/>
        <v>22169.970000000008</v>
      </c>
      <c r="E28" s="2" t="s">
        <v>42</v>
      </c>
      <c r="F28" s="1" t="s">
        <v>43</v>
      </c>
      <c r="G28" s="4"/>
    </row>
    <row r="29" spans="1:7" s="7" customFormat="1">
      <c r="A29" s="5">
        <v>41186</v>
      </c>
      <c r="B29" s="6"/>
      <c r="C29" s="6">
        <v>220</v>
      </c>
      <c r="D29" s="2">
        <f t="shared" si="0"/>
        <v>21949.970000000008</v>
      </c>
      <c r="E29" s="2" t="s">
        <v>44</v>
      </c>
      <c r="F29" s="1" t="s">
        <v>45</v>
      </c>
      <c r="G29" s="4"/>
    </row>
    <row r="30" spans="1:7" s="7" customFormat="1">
      <c r="A30" s="5">
        <v>41186</v>
      </c>
      <c r="B30" s="6"/>
      <c r="C30" s="6">
        <f>95.6+51.6</f>
        <v>147.19999999999999</v>
      </c>
      <c r="D30" s="6">
        <f t="shared" si="0"/>
        <v>21802.770000000008</v>
      </c>
      <c r="E30" s="2" t="s">
        <v>46</v>
      </c>
      <c r="F30" s="1" t="s">
        <v>47</v>
      </c>
      <c r="G30" s="4"/>
    </row>
    <row r="31" spans="1:7" s="7" customFormat="1">
      <c r="A31" s="5">
        <v>41186</v>
      </c>
      <c r="B31" s="6"/>
      <c r="C31" s="6">
        <v>2400</v>
      </c>
      <c r="D31" s="6">
        <f t="shared" si="0"/>
        <v>19402.770000000008</v>
      </c>
      <c r="E31" s="2" t="s">
        <v>46</v>
      </c>
      <c r="F31" s="1" t="s">
        <v>48</v>
      </c>
      <c r="G31" s="4"/>
    </row>
    <row r="32" spans="1:7" s="7" customFormat="1">
      <c r="A32" s="5">
        <v>41186</v>
      </c>
      <c r="B32" s="6">
        <f>'[1]Сдача 04.10.12'!C2</f>
        <v>130000</v>
      </c>
      <c r="C32" s="6"/>
      <c r="D32" s="2">
        <f t="shared" si="0"/>
        <v>149402.77000000002</v>
      </c>
      <c r="E32" s="2"/>
      <c r="F32" s="1"/>
      <c r="G32" s="4"/>
    </row>
    <row r="33" spans="1:12" s="7" customFormat="1">
      <c r="A33" s="5">
        <v>41193</v>
      </c>
      <c r="B33" s="6"/>
      <c r="C33" s="6">
        <v>10300</v>
      </c>
      <c r="D33" s="6">
        <f t="shared" si="0"/>
        <v>139102.77000000002</v>
      </c>
      <c r="E33" s="2" t="s">
        <v>31</v>
      </c>
      <c r="F33" s="1" t="s">
        <v>49</v>
      </c>
      <c r="G33" s="4"/>
    </row>
    <row r="34" spans="1:12" s="7" customFormat="1">
      <c r="A34" s="5">
        <v>41200</v>
      </c>
      <c r="B34" s="6"/>
      <c r="C34" s="6">
        <v>1514</v>
      </c>
      <c r="D34" s="6">
        <f t="shared" si="0"/>
        <v>137588.77000000002</v>
      </c>
      <c r="E34" s="2" t="s">
        <v>9</v>
      </c>
      <c r="F34" s="1" t="s">
        <v>50</v>
      </c>
      <c r="G34" s="4"/>
    </row>
    <row r="35" spans="1:12" s="7" customFormat="1">
      <c r="A35" s="5">
        <v>41202</v>
      </c>
      <c r="B35" s="6"/>
      <c r="C35" s="6">
        <v>1826</v>
      </c>
      <c r="D35" s="2">
        <f t="shared" si="0"/>
        <v>135762.77000000002</v>
      </c>
      <c r="E35" s="2" t="s">
        <v>44</v>
      </c>
      <c r="F35" s="1" t="s">
        <v>51</v>
      </c>
      <c r="G35" s="4"/>
      <c r="I35" s="8"/>
    </row>
    <row r="36" spans="1:12" s="7" customFormat="1">
      <c r="A36" s="5">
        <v>41208</v>
      </c>
      <c r="B36" s="6"/>
      <c r="C36" s="6">
        <v>8688</v>
      </c>
      <c r="D36" s="6">
        <f t="shared" si="0"/>
        <v>127074.77000000002</v>
      </c>
      <c r="E36" s="2" t="s">
        <v>11</v>
      </c>
      <c r="F36" s="1" t="s">
        <v>52</v>
      </c>
      <c r="G36" s="4"/>
    </row>
    <row r="37" spans="1:12" s="7" customFormat="1">
      <c r="A37" s="5">
        <v>41208</v>
      </c>
      <c r="B37" s="6"/>
      <c r="C37" s="6">
        <v>799</v>
      </c>
      <c r="D37" s="6">
        <f t="shared" si="0"/>
        <v>126275.77000000002</v>
      </c>
      <c r="E37" s="2" t="s">
        <v>11</v>
      </c>
      <c r="F37" s="1" t="s">
        <v>53</v>
      </c>
      <c r="G37" s="4"/>
    </row>
    <row r="38" spans="1:12" s="7" customFormat="1">
      <c r="A38" s="5">
        <v>41208</v>
      </c>
      <c r="B38" s="6"/>
      <c r="C38" s="6">
        <v>733.5</v>
      </c>
      <c r="D38" s="2">
        <f t="shared" si="0"/>
        <v>125542.27000000002</v>
      </c>
      <c r="E38" s="2" t="s">
        <v>11</v>
      </c>
      <c r="F38" s="1" t="s">
        <v>54</v>
      </c>
      <c r="G38" s="4"/>
    </row>
    <row r="39" spans="1:12" s="7" customFormat="1">
      <c r="A39" s="5">
        <v>41208</v>
      </c>
      <c r="B39" s="6"/>
      <c r="C39" s="6">
        <v>500</v>
      </c>
      <c r="D39" s="6">
        <f t="shared" si="0"/>
        <v>125042.27000000002</v>
      </c>
      <c r="E39" s="2" t="s">
        <v>11</v>
      </c>
      <c r="F39" s="1" t="s">
        <v>55</v>
      </c>
      <c r="G39" s="4"/>
    </row>
    <row r="40" spans="1:12" s="4" customFormat="1">
      <c r="A40" s="9">
        <v>41208</v>
      </c>
      <c r="B40" s="10"/>
      <c r="C40" s="10">
        <f>5000-C43-C44</f>
        <v>1710</v>
      </c>
      <c r="D40" s="10">
        <f t="shared" si="0"/>
        <v>123332.27000000002</v>
      </c>
      <c r="E40" s="10" t="s">
        <v>11</v>
      </c>
      <c r="F40" s="11" t="s">
        <v>56</v>
      </c>
    </row>
    <row r="41" spans="1:12" s="7" customFormat="1">
      <c r="A41" s="5">
        <v>41208</v>
      </c>
      <c r="B41" s="6"/>
      <c r="C41" s="6">
        <v>1000</v>
      </c>
      <c r="D41" s="2">
        <f>D40+B41-C41</f>
        <v>122332.27000000002</v>
      </c>
      <c r="E41" s="2" t="s">
        <v>57</v>
      </c>
      <c r="F41" s="1" t="s">
        <v>58</v>
      </c>
      <c r="G41" s="4"/>
    </row>
    <row r="42" spans="1:12" s="7" customFormat="1">
      <c r="A42" s="5">
        <v>41221</v>
      </c>
      <c r="B42" s="6"/>
      <c r="C42" s="6">
        <v>3500</v>
      </c>
      <c r="D42" s="6">
        <f t="shared" si="0"/>
        <v>118832.27000000002</v>
      </c>
      <c r="E42" s="2" t="s">
        <v>57</v>
      </c>
      <c r="F42" s="1" t="s">
        <v>59</v>
      </c>
      <c r="G42" s="4"/>
    </row>
    <row r="43" spans="1:12" s="7" customFormat="1">
      <c r="A43" s="5">
        <v>41222</v>
      </c>
      <c r="B43" s="6"/>
      <c r="C43" s="6">
        <v>2750</v>
      </c>
      <c r="D43" s="2">
        <f t="shared" si="0"/>
        <v>116082.27000000002</v>
      </c>
      <c r="E43" s="2" t="s">
        <v>11</v>
      </c>
      <c r="F43" s="1" t="s">
        <v>60</v>
      </c>
      <c r="G43" s="4"/>
    </row>
    <row r="44" spans="1:12" s="7" customFormat="1">
      <c r="A44" s="5">
        <v>41222</v>
      </c>
      <c r="B44" s="6"/>
      <c r="C44" s="6">
        <v>540</v>
      </c>
      <c r="D44" s="6">
        <f t="shared" si="0"/>
        <v>115542.27000000002</v>
      </c>
      <c r="E44" s="2" t="s">
        <v>11</v>
      </c>
      <c r="F44" s="1" t="s">
        <v>61</v>
      </c>
      <c r="G44" s="4"/>
      <c r="J44" s="8"/>
    </row>
    <row r="45" spans="1:12" s="7" customFormat="1">
      <c r="A45" s="5">
        <v>41225</v>
      </c>
      <c r="B45" s="6"/>
      <c r="C45" s="6">
        <v>500</v>
      </c>
      <c r="D45" s="6">
        <f t="shared" si="0"/>
        <v>115042.27000000002</v>
      </c>
      <c r="E45" s="2" t="s">
        <v>27</v>
      </c>
      <c r="F45" s="1" t="s">
        <v>62</v>
      </c>
      <c r="G45" s="4"/>
    </row>
    <row r="46" spans="1:12" s="7" customFormat="1">
      <c r="A46" s="5">
        <v>41225</v>
      </c>
      <c r="B46" s="6"/>
      <c r="C46" s="6">
        <v>5700</v>
      </c>
      <c r="D46" s="2">
        <f t="shared" si="0"/>
        <v>109342.27000000002</v>
      </c>
      <c r="E46" s="2" t="s">
        <v>63</v>
      </c>
      <c r="F46" s="1" t="s">
        <v>64</v>
      </c>
      <c r="G46" s="4"/>
      <c r="L46" s="8"/>
    </row>
    <row r="47" spans="1:12" s="7" customFormat="1">
      <c r="A47" s="5">
        <v>41226</v>
      </c>
      <c r="B47" s="6"/>
      <c r="C47" s="6">
        <v>270</v>
      </c>
      <c r="D47" s="6">
        <f t="shared" si="0"/>
        <v>109072.27000000002</v>
      </c>
      <c r="E47" s="2" t="s">
        <v>9</v>
      </c>
      <c r="F47" s="1" t="s">
        <v>65</v>
      </c>
      <c r="G47" s="4"/>
    </row>
    <row r="48" spans="1:12" s="7" customFormat="1">
      <c r="A48" s="5">
        <v>41240</v>
      </c>
      <c r="B48" s="6"/>
      <c r="C48" s="6">
        <v>11256.55</v>
      </c>
      <c r="D48" s="6">
        <f t="shared" si="0"/>
        <v>97815.720000000016</v>
      </c>
      <c r="E48" s="2" t="s">
        <v>66</v>
      </c>
      <c r="F48" s="1" t="s">
        <v>67</v>
      </c>
      <c r="G48" s="4"/>
    </row>
    <row r="49" spans="1:10" s="7" customFormat="1">
      <c r="A49" s="5">
        <v>41242</v>
      </c>
      <c r="B49" s="6"/>
      <c r="C49" s="6">
        <v>3500</v>
      </c>
      <c r="D49" s="2">
        <f t="shared" si="0"/>
        <v>94315.720000000016</v>
      </c>
      <c r="E49" s="2" t="s">
        <v>31</v>
      </c>
      <c r="F49" s="1" t="s">
        <v>68</v>
      </c>
      <c r="G49" s="4"/>
    </row>
    <row r="50" spans="1:10" s="7" customFormat="1">
      <c r="A50" s="5">
        <v>41242</v>
      </c>
      <c r="B50" s="6"/>
      <c r="C50" s="6">
        <v>1000</v>
      </c>
      <c r="D50" s="6">
        <f t="shared" si="0"/>
        <v>93315.720000000016</v>
      </c>
      <c r="E50" s="2" t="s">
        <v>31</v>
      </c>
      <c r="F50" s="1" t="s">
        <v>69</v>
      </c>
      <c r="G50" s="4"/>
      <c r="J50" s="8"/>
    </row>
    <row r="51" spans="1:10" s="7" customFormat="1">
      <c r="A51" s="5">
        <v>41245</v>
      </c>
      <c r="B51" s="6"/>
      <c r="C51" s="6">
        <v>3352</v>
      </c>
      <c r="D51" s="6">
        <f t="shared" si="0"/>
        <v>89963.720000000016</v>
      </c>
      <c r="E51" s="2" t="s">
        <v>31</v>
      </c>
      <c r="F51" s="1" t="s">
        <v>70</v>
      </c>
      <c r="G51" s="4"/>
    </row>
    <row r="52" spans="1:10" s="7" customFormat="1">
      <c r="A52" s="5">
        <v>41248</v>
      </c>
      <c r="B52" s="6"/>
      <c r="C52" s="6">
        <v>937</v>
      </c>
      <c r="D52" s="2">
        <f t="shared" si="0"/>
        <v>89026.720000000016</v>
      </c>
      <c r="E52" s="2" t="s">
        <v>39</v>
      </c>
      <c r="F52" s="1" t="s">
        <v>71</v>
      </c>
      <c r="G52" s="4"/>
    </row>
    <row r="53" spans="1:10" s="7" customFormat="1">
      <c r="A53" s="5">
        <v>41248</v>
      </c>
      <c r="B53" s="6"/>
      <c r="C53" s="6">
        <v>814.5</v>
      </c>
      <c r="D53" s="6">
        <f t="shared" si="0"/>
        <v>88212.220000000016</v>
      </c>
      <c r="E53" s="2" t="s">
        <v>39</v>
      </c>
      <c r="F53" s="1" t="s">
        <v>72</v>
      </c>
      <c r="G53" s="4"/>
    </row>
    <row r="54" spans="1:10" s="7" customFormat="1">
      <c r="A54" s="5">
        <v>41248</v>
      </c>
      <c r="B54" s="6"/>
      <c r="C54" s="6">
        <v>2562.38</v>
      </c>
      <c r="D54" s="6">
        <f t="shared" si="0"/>
        <v>85649.840000000011</v>
      </c>
      <c r="E54" s="2" t="s">
        <v>39</v>
      </c>
      <c r="F54" s="1" t="s">
        <v>73</v>
      </c>
      <c r="G54" s="4"/>
    </row>
    <row r="55" spans="1:10" s="7" customFormat="1">
      <c r="A55" s="5">
        <v>41248</v>
      </c>
      <c r="B55" s="6"/>
      <c r="C55" s="6">
        <v>1296</v>
      </c>
      <c r="D55" s="2">
        <f t="shared" si="0"/>
        <v>84353.840000000011</v>
      </c>
      <c r="E55" s="2" t="s">
        <v>20</v>
      </c>
      <c r="F55" s="1" t="s">
        <v>74</v>
      </c>
      <c r="G55" s="4"/>
    </row>
    <row r="56" spans="1:10" s="7" customFormat="1">
      <c r="A56" s="5">
        <v>41248</v>
      </c>
      <c r="B56" s="6"/>
      <c r="C56" s="6">
        <v>11880</v>
      </c>
      <c r="D56" s="6">
        <f t="shared" si="0"/>
        <v>72473.840000000011</v>
      </c>
      <c r="E56" s="2" t="s">
        <v>11</v>
      </c>
      <c r="F56" s="1" t="s">
        <v>75</v>
      </c>
      <c r="G56" s="4"/>
    </row>
    <row r="57" spans="1:10" s="7" customFormat="1">
      <c r="A57" s="5">
        <v>41248</v>
      </c>
      <c r="B57" s="6"/>
      <c r="C57" s="6">
        <v>3010</v>
      </c>
      <c r="D57" s="6">
        <f t="shared" si="0"/>
        <v>69463.840000000011</v>
      </c>
      <c r="E57" s="2" t="s">
        <v>11</v>
      </c>
      <c r="F57" s="1" t="s">
        <v>76</v>
      </c>
      <c r="G57" s="4"/>
    </row>
    <row r="58" spans="1:10" s="7" customFormat="1">
      <c r="A58" s="5">
        <v>41248</v>
      </c>
      <c r="B58" s="6"/>
      <c r="C58" s="6">
        <v>542.5</v>
      </c>
      <c r="D58" s="2">
        <f t="shared" si="0"/>
        <v>68921.340000000011</v>
      </c>
      <c r="E58" s="2" t="s">
        <v>11</v>
      </c>
      <c r="F58" s="1" t="s">
        <v>77</v>
      </c>
      <c r="G58" s="4"/>
    </row>
    <row r="59" spans="1:10" s="7" customFormat="1">
      <c r="A59" s="5">
        <v>41248</v>
      </c>
      <c r="B59" s="6"/>
      <c r="C59" s="6">
        <v>7125</v>
      </c>
      <c r="D59" s="6">
        <f t="shared" si="0"/>
        <v>61796.340000000011</v>
      </c>
      <c r="E59" s="2" t="s">
        <v>11</v>
      </c>
      <c r="F59" s="1" t="s">
        <v>78</v>
      </c>
      <c r="G59" s="4"/>
    </row>
    <row r="60" spans="1:10" s="7" customFormat="1">
      <c r="A60" s="5">
        <v>41264</v>
      </c>
      <c r="B60" s="6"/>
      <c r="C60" s="6">
        <v>3500</v>
      </c>
      <c r="D60" s="6">
        <f>D59+B60-C60</f>
        <v>58296.340000000011</v>
      </c>
      <c r="E60" s="2" t="s">
        <v>31</v>
      </c>
      <c r="F60" s="1" t="s">
        <v>79</v>
      </c>
      <c r="G60" s="4"/>
    </row>
    <row r="61" spans="1:10" s="7" customFormat="1">
      <c r="A61" s="5">
        <v>41264</v>
      </c>
      <c r="B61" s="6"/>
      <c r="C61" s="6">
        <v>3000</v>
      </c>
      <c r="D61" s="2">
        <f>D60+B61-C61</f>
        <v>55296.340000000011</v>
      </c>
      <c r="E61" s="2" t="s">
        <v>7</v>
      </c>
      <c r="F61" s="1" t="s">
        <v>80</v>
      </c>
      <c r="G61" s="4"/>
    </row>
    <row r="62" spans="1:10" s="7" customFormat="1">
      <c r="A62" s="5">
        <v>41264</v>
      </c>
      <c r="B62" s="6"/>
      <c r="C62" s="6">
        <v>10000</v>
      </c>
      <c r="D62" s="6">
        <f>D61+B62-C62</f>
        <v>45296.340000000011</v>
      </c>
      <c r="E62" s="2" t="s">
        <v>11</v>
      </c>
      <c r="F62" s="1" t="s">
        <v>81</v>
      </c>
      <c r="G62" s="4"/>
    </row>
    <row r="63" spans="1:10" s="7" customFormat="1">
      <c r="A63" s="5">
        <v>41264</v>
      </c>
      <c r="B63" s="6"/>
      <c r="C63" s="6">
        <v>1540</v>
      </c>
      <c r="D63" s="6">
        <f t="shared" ref="D63:D126" si="1">D62+B63-C63</f>
        <v>43756.340000000011</v>
      </c>
      <c r="E63" s="2" t="s">
        <v>18</v>
      </c>
      <c r="F63" s="1" t="s">
        <v>82</v>
      </c>
      <c r="G63" s="4"/>
    </row>
    <row r="64" spans="1:10" s="7" customFormat="1">
      <c r="A64" s="5">
        <v>41264</v>
      </c>
      <c r="B64" s="6"/>
      <c r="C64" s="6">
        <v>174</v>
      </c>
      <c r="D64" s="2">
        <f t="shared" si="1"/>
        <v>43582.340000000011</v>
      </c>
      <c r="E64" s="2" t="s">
        <v>31</v>
      </c>
      <c r="F64" s="1" t="s">
        <v>83</v>
      </c>
      <c r="G64" s="4"/>
    </row>
    <row r="65" spans="1:12" s="7" customFormat="1">
      <c r="A65" s="5">
        <v>41264</v>
      </c>
      <c r="B65" s="6"/>
      <c r="C65" s="6">
        <v>50</v>
      </c>
      <c r="D65" s="6">
        <f t="shared" si="1"/>
        <v>43532.340000000011</v>
      </c>
      <c r="E65" s="2" t="s">
        <v>31</v>
      </c>
      <c r="F65" s="1" t="s">
        <v>84</v>
      </c>
      <c r="G65" s="4"/>
    </row>
    <row r="66" spans="1:12" s="7" customFormat="1">
      <c r="A66" s="5">
        <v>41264</v>
      </c>
      <c r="B66" s="6"/>
      <c r="C66" s="6">
        <v>6320</v>
      </c>
      <c r="D66" s="6">
        <f t="shared" si="1"/>
        <v>37212.340000000011</v>
      </c>
      <c r="E66" s="2" t="s">
        <v>85</v>
      </c>
      <c r="F66" s="1" t="s">
        <v>86</v>
      </c>
      <c r="G66" s="4"/>
    </row>
    <row r="67" spans="1:12" s="7" customFormat="1">
      <c r="A67" s="5">
        <v>41265</v>
      </c>
      <c r="B67" s="6"/>
      <c r="C67" s="6">
        <v>8140</v>
      </c>
      <c r="D67" s="2">
        <f t="shared" si="1"/>
        <v>29072.340000000011</v>
      </c>
      <c r="E67" s="2" t="s">
        <v>87</v>
      </c>
      <c r="F67" s="1" t="s">
        <v>88</v>
      </c>
      <c r="G67" s="4"/>
    </row>
    <row r="68" spans="1:12" s="7" customFormat="1">
      <c r="A68" s="5">
        <v>41269</v>
      </c>
      <c r="B68" s="6"/>
      <c r="C68" s="6">
        <v>1000</v>
      </c>
      <c r="D68" s="6">
        <f t="shared" si="1"/>
        <v>28072.340000000011</v>
      </c>
      <c r="E68" s="2" t="s">
        <v>31</v>
      </c>
      <c r="F68" s="1" t="s">
        <v>89</v>
      </c>
      <c r="G68" s="4"/>
      <c r="K68" s="8"/>
      <c r="L68"/>
    </row>
    <row r="69" spans="1:12" s="7" customFormat="1">
      <c r="A69" s="5">
        <v>41285</v>
      </c>
      <c r="B69" s="6"/>
      <c r="C69" s="6">
        <v>302</v>
      </c>
      <c r="D69" s="6">
        <f t="shared" si="1"/>
        <v>27770.340000000011</v>
      </c>
      <c r="E69" s="2" t="s">
        <v>31</v>
      </c>
      <c r="F69" s="1" t="s">
        <v>90</v>
      </c>
      <c r="G69" s="4"/>
    </row>
    <row r="70" spans="1:12" s="7" customFormat="1">
      <c r="A70" s="5">
        <v>41305</v>
      </c>
      <c r="B70" s="6"/>
      <c r="C70" s="6">
        <v>3500</v>
      </c>
      <c r="D70" s="2">
        <f t="shared" si="1"/>
        <v>24270.340000000011</v>
      </c>
      <c r="E70" s="2" t="s">
        <v>31</v>
      </c>
      <c r="F70" s="1" t="s">
        <v>91</v>
      </c>
      <c r="G70" s="4"/>
    </row>
    <row r="71" spans="1:12" s="7" customFormat="1">
      <c r="A71" s="5">
        <v>41305</v>
      </c>
      <c r="B71" s="6"/>
      <c r="C71" s="6">
        <v>1000</v>
      </c>
      <c r="D71" s="6">
        <f t="shared" si="1"/>
        <v>23270.340000000011</v>
      </c>
      <c r="E71" s="2" t="s">
        <v>31</v>
      </c>
      <c r="F71" s="1" t="s">
        <v>92</v>
      </c>
      <c r="G71" s="4"/>
    </row>
    <row r="72" spans="1:12" s="7" customFormat="1">
      <c r="A72" s="5">
        <v>41305</v>
      </c>
      <c r="B72" s="6"/>
      <c r="C72" s="6">
        <v>100</v>
      </c>
      <c r="D72" s="6">
        <f t="shared" si="1"/>
        <v>23170.340000000011</v>
      </c>
      <c r="E72" s="2" t="s">
        <v>31</v>
      </c>
      <c r="F72" s="1" t="s">
        <v>93</v>
      </c>
      <c r="G72" s="4"/>
    </row>
    <row r="73" spans="1:12" s="7" customFormat="1">
      <c r="A73" s="5">
        <v>41318</v>
      </c>
      <c r="B73" s="6"/>
      <c r="C73" s="6">
        <v>371.5</v>
      </c>
      <c r="D73" s="6">
        <f t="shared" si="1"/>
        <v>22798.840000000011</v>
      </c>
      <c r="E73" s="2" t="s">
        <v>31</v>
      </c>
      <c r="F73" s="1" t="s">
        <v>94</v>
      </c>
      <c r="G73" s="4"/>
    </row>
    <row r="74" spans="1:12" s="7" customFormat="1">
      <c r="A74" s="5">
        <v>41319</v>
      </c>
      <c r="B74" s="6"/>
      <c r="C74" s="6">
        <v>300</v>
      </c>
      <c r="D74" s="6">
        <f t="shared" si="1"/>
        <v>22498.840000000011</v>
      </c>
      <c r="E74" s="2" t="s">
        <v>31</v>
      </c>
      <c r="F74" s="1" t="s">
        <v>95</v>
      </c>
      <c r="G74" s="4"/>
    </row>
    <row r="75" spans="1:12" s="7" customFormat="1">
      <c r="A75" s="5">
        <v>41333</v>
      </c>
      <c r="B75" s="6"/>
      <c r="C75" s="6">
        <v>3500</v>
      </c>
      <c r="D75" s="6">
        <f t="shared" si="1"/>
        <v>18998.840000000011</v>
      </c>
      <c r="E75" s="2" t="s">
        <v>31</v>
      </c>
      <c r="F75" s="1" t="s">
        <v>96</v>
      </c>
      <c r="G75" s="4"/>
    </row>
    <row r="76" spans="1:12" s="7" customFormat="1">
      <c r="A76" s="5">
        <v>41337</v>
      </c>
      <c r="B76" s="6"/>
      <c r="C76" s="6">
        <v>1000</v>
      </c>
      <c r="D76" s="6">
        <f t="shared" si="1"/>
        <v>17998.840000000011</v>
      </c>
      <c r="E76" s="2" t="s">
        <v>31</v>
      </c>
      <c r="F76" s="1" t="s">
        <v>97</v>
      </c>
      <c r="G76" s="4"/>
    </row>
    <row r="77" spans="1:12" s="7" customFormat="1">
      <c r="A77" s="5">
        <v>41340</v>
      </c>
      <c r="B77" s="6">
        <f>'[1]Сдача 07.03.13'!C2</f>
        <v>50000</v>
      </c>
      <c r="C77" s="6"/>
      <c r="D77" s="6">
        <f t="shared" si="1"/>
        <v>67998.840000000011</v>
      </c>
      <c r="E77" s="2"/>
      <c r="F77" s="1"/>
      <c r="G77" s="4"/>
    </row>
    <row r="78" spans="1:12" s="7" customFormat="1">
      <c r="A78" s="5">
        <v>41347</v>
      </c>
      <c r="B78" s="6"/>
      <c r="C78" s="6">
        <v>1980</v>
      </c>
      <c r="D78" s="6">
        <f t="shared" si="1"/>
        <v>66018.840000000011</v>
      </c>
      <c r="E78" s="2" t="s">
        <v>39</v>
      </c>
      <c r="F78" s="1" t="s">
        <v>98</v>
      </c>
      <c r="G78" s="4"/>
    </row>
    <row r="79" spans="1:12" s="7" customFormat="1">
      <c r="A79" s="5">
        <v>41347</v>
      </c>
      <c r="B79" s="6"/>
      <c r="C79" s="6">
        <v>1081</v>
      </c>
      <c r="D79" s="6">
        <f t="shared" si="1"/>
        <v>64937.840000000011</v>
      </c>
      <c r="E79" s="2" t="s">
        <v>9</v>
      </c>
      <c r="F79" s="1" t="s">
        <v>99</v>
      </c>
      <c r="G79" s="4"/>
    </row>
    <row r="80" spans="1:12" s="7" customFormat="1">
      <c r="A80" s="5">
        <v>41347</v>
      </c>
      <c r="B80" s="6"/>
      <c r="C80" s="6">
        <v>50</v>
      </c>
      <c r="D80" s="6">
        <f t="shared" si="1"/>
        <v>64887.840000000011</v>
      </c>
      <c r="E80" s="2" t="s">
        <v>31</v>
      </c>
      <c r="F80" s="1" t="s">
        <v>100</v>
      </c>
      <c r="G80" s="4"/>
    </row>
    <row r="81" spans="1:7" s="7" customFormat="1">
      <c r="A81" s="5">
        <v>41347</v>
      </c>
      <c r="B81" s="6"/>
      <c r="C81" s="6">
        <v>485</v>
      </c>
      <c r="D81" s="6">
        <f t="shared" si="1"/>
        <v>64402.840000000011</v>
      </c>
      <c r="E81" s="2" t="s">
        <v>11</v>
      </c>
      <c r="F81" s="1" t="s">
        <v>101</v>
      </c>
      <c r="G81" s="4"/>
    </row>
    <row r="82" spans="1:7" s="7" customFormat="1">
      <c r="A82" s="5">
        <v>41347</v>
      </c>
      <c r="B82" s="6"/>
      <c r="C82" s="6">
        <v>301.5</v>
      </c>
      <c r="D82" s="6">
        <f t="shared" si="1"/>
        <v>64101.340000000011</v>
      </c>
      <c r="E82" s="2" t="s">
        <v>11</v>
      </c>
      <c r="F82" s="1" t="s">
        <v>102</v>
      </c>
      <c r="G82" s="4"/>
    </row>
    <row r="83" spans="1:7" s="7" customFormat="1">
      <c r="A83" s="5">
        <v>41347</v>
      </c>
      <c r="B83" s="6"/>
      <c r="C83" s="6">
        <f>1865.49-C40</f>
        <v>155.49</v>
      </c>
      <c r="D83" s="6">
        <f t="shared" si="1"/>
        <v>63945.850000000013</v>
      </c>
      <c r="E83" s="2" t="s">
        <v>11</v>
      </c>
      <c r="F83" s="1" t="s">
        <v>103</v>
      </c>
      <c r="G83" s="4"/>
    </row>
    <row r="84" spans="1:7" s="7" customFormat="1" ht="30">
      <c r="A84" s="5">
        <v>41347</v>
      </c>
      <c r="B84" s="6"/>
      <c r="C84" s="6">
        <v>700</v>
      </c>
      <c r="D84" s="6">
        <f t="shared" si="1"/>
        <v>63245.850000000013</v>
      </c>
      <c r="E84" s="2" t="s">
        <v>11</v>
      </c>
      <c r="F84" s="12" t="s">
        <v>104</v>
      </c>
      <c r="G84" s="4"/>
    </row>
    <row r="85" spans="1:7" s="7" customFormat="1">
      <c r="A85" s="5">
        <v>41354</v>
      </c>
      <c r="B85" s="6"/>
      <c r="C85" s="6">
        <v>264</v>
      </c>
      <c r="D85" s="6">
        <f t="shared" si="1"/>
        <v>62981.850000000013</v>
      </c>
      <c r="E85" s="2" t="s">
        <v>31</v>
      </c>
      <c r="F85" s="1" t="s">
        <v>105</v>
      </c>
      <c r="G85" s="4"/>
    </row>
    <row r="86" spans="1:7" s="7" customFormat="1">
      <c r="A86" s="5">
        <v>41361</v>
      </c>
      <c r="B86" s="6"/>
      <c r="C86" s="6">
        <v>3500</v>
      </c>
      <c r="D86" s="6">
        <f t="shared" si="1"/>
        <v>59481.850000000013</v>
      </c>
      <c r="E86" s="2" t="s">
        <v>31</v>
      </c>
      <c r="F86" s="1" t="s">
        <v>106</v>
      </c>
      <c r="G86" s="4"/>
    </row>
    <row r="87" spans="1:7" s="7" customFormat="1">
      <c r="A87" s="5">
        <v>41361</v>
      </c>
      <c r="B87" s="6"/>
      <c r="C87" s="6">
        <v>1000</v>
      </c>
      <c r="D87" s="6">
        <f t="shared" si="1"/>
        <v>58481.850000000013</v>
      </c>
      <c r="E87" s="2" t="s">
        <v>31</v>
      </c>
      <c r="F87" s="1" t="s">
        <v>107</v>
      </c>
      <c r="G87" s="4"/>
    </row>
    <row r="88" spans="1:7" s="7" customFormat="1">
      <c r="A88" s="5">
        <v>41376</v>
      </c>
      <c r="B88" s="6"/>
      <c r="C88" s="6">
        <v>1050</v>
      </c>
      <c r="D88" s="6">
        <f t="shared" si="1"/>
        <v>57431.850000000013</v>
      </c>
      <c r="E88" s="2" t="s">
        <v>44</v>
      </c>
      <c r="F88" s="1" t="s">
        <v>108</v>
      </c>
      <c r="G88" s="4"/>
    </row>
    <row r="89" spans="1:7" s="7" customFormat="1">
      <c r="A89" s="5">
        <v>41376</v>
      </c>
      <c r="B89" s="6"/>
      <c r="C89" s="6">
        <v>336.5</v>
      </c>
      <c r="D89" s="6">
        <f t="shared" si="1"/>
        <v>57095.350000000013</v>
      </c>
      <c r="E89" s="2" t="s">
        <v>31</v>
      </c>
      <c r="F89" s="1" t="s">
        <v>109</v>
      </c>
      <c r="G89" s="4"/>
    </row>
    <row r="90" spans="1:7" s="7" customFormat="1">
      <c r="A90" s="5">
        <v>41383</v>
      </c>
      <c r="B90" s="6"/>
      <c r="C90" s="6">
        <v>4050</v>
      </c>
      <c r="D90" s="6">
        <f t="shared" si="1"/>
        <v>53045.350000000013</v>
      </c>
      <c r="E90" s="2" t="s">
        <v>20</v>
      </c>
      <c r="F90" s="1" t="s">
        <v>110</v>
      </c>
      <c r="G90" s="4"/>
    </row>
    <row r="91" spans="1:7" s="7" customFormat="1">
      <c r="A91" s="5">
        <v>41383</v>
      </c>
      <c r="B91" s="6"/>
      <c r="C91" s="6">
        <f>60+6188.48+315.4</f>
        <v>6563.8799999999992</v>
      </c>
      <c r="D91" s="6">
        <f t="shared" si="1"/>
        <v>46481.470000000016</v>
      </c>
      <c r="E91" s="2" t="s">
        <v>85</v>
      </c>
      <c r="F91" s="1" t="s">
        <v>111</v>
      </c>
      <c r="G91" s="4"/>
    </row>
    <row r="92" spans="1:7" s="7" customFormat="1">
      <c r="A92" s="5">
        <v>41383</v>
      </c>
      <c r="B92" s="6"/>
      <c r="C92" s="6">
        <v>600</v>
      </c>
      <c r="D92" s="6">
        <f t="shared" si="1"/>
        <v>45881.470000000016</v>
      </c>
      <c r="E92" s="2" t="s">
        <v>18</v>
      </c>
      <c r="F92" s="1" t="s">
        <v>112</v>
      </c>
      <c r="G92" s="4"/>
    </row>
    <row r="93" spans="1:7" s="7" customFormat="1">
      <c r="A93" s="5">
        <v>41388</v>
      </c>
      <c r="B93" s="6"/>
      <c r="C93" s="6">
        <v>640</v>
      </c>
      <c r="D93" s="6">
        <f t="shared" si="1"/>
        <v>45241.470000000016</v>
      </c>
      <c r="E93" s="2" t="s">
        <v>85</v>
      </c>
      <c r="F93" s="1" t="s">
        <v>113</v>
      </c>
      <c r="G93" s="4"/>
    </row>
    <row r="94" spans="1:7" s="7" customFormat="1">
      <c r="A94" s="5">
        <v>41388</v>
      </c>
      <c r="B94" s="6"/>
      <c r="C94" s="6">
        <v>970</v>
      </c>
      <c r="D94" s="6">
        <f t="shared" si="1"/>
        <v>44271.470000000016</v>
      </c>
      <c r="E94" s="2" t="s">
        <v>44</v>
      </c>
      <c r="F94" s="1" t="s">
        <v>114</v>
      </c>
      <c r="G94" s="4"/>
    </row>
    <row r="95" spans="1:7" s="7" customFormat="1">
      <c r="A95" s="5">
        <v>41394</v>
      </c>
      <c r="B95" s="6"/>
      <c r="C95" s="6">
        <v>3500</v>
      </c>
      <c r="D95" s="6">
        <f t="shared" si="1"/>
        <v>40771.470000000016</v>
      </c>
      <c r="E95" s="2" t="s">
        <v>31</v>
      </c>
      <c r="F95" s="1" t="s">
        <v>115</v>
      </c>
      <c r="G95" s="4"/>
    </row>
    <row r="96" spans="1:7" s="7" customFormat="1">
      <c r="A96" s="5">
        <v>41394</v>
      </c>
      <c r="B96" s="6"/>
      <c r="C96" s="6">
        <v>1000</v>
      </c>
      <c r="D96" s="6">
        <f t="shared" si="1"/>
        <v>39771.470000000016</v>
      </c>
      <c r="E96" s="2" t="s">
        <v>31</v>
      </c>
      <c r="F96" s="1" t="s">
        <v>116</v>
      </c>
      <c r="G96" s="4"/>
    </row>
    <row r="97" spans="1:7" s="7" customFormat="1">
      <c r="A97" s="5">
        <v>41410</v>
      </c>
      <c r="B97" s="6"/>
      <c r="C97" s="6">
        <v>3500</v>
      </c>
      <c r="D97" s="6">
        <f t="shared" si="1"/>
        <v>36271.470000000016</v>
      </c>
      <c r="E97" s="2" t="s">
        <v>31</v>
      </c>
      <c r="F97" s="1" t="s">
        <v>117</v>
      </c>
      <c r="G97" s="4"/>
    </row>
    <row r="98" spans="1:7" s="7" customFormat="1">
      <c r="A98" s="5">
        <v>41410</v>
      </c>
      <c r="B98" s="6"/>
      <c r="C98" s="6">
        <v>1000</v>
      </c>
      <c r="D98" s="6">
        <f t="shared" si="1"/>
        <v>35271.470000000016</v>
      </c>
      <c r="E98" s="2" t="s">
        <v>31</v>
      </c>
      <c r="F98" s="1" t="s">
        <v>118</v>
      </c>
      <c r="G98" s="4"/>
    </row>
    <row r="99" spans="1:7" s="7" customFormat="1">
      <c r="A99" s="5">
        <v>41410</v>
      </c>
      <c r="B99" s="6"/>
      <c r="C99" s="6">
        <v>1000</v>
      </c>
      <c r="D99" s="6">
        <f t="shared" si="1"/>
        <v>34271.470000000016</v>
      </c>
      <c r="E99" s="2" t="s">
        <v>85</v>
      </c>
      <c r="F99" s="1" t="s">
        <v>113</v>
      </c>
      <c r="G99" s="4"/>
    </row>
    <row r="100" spans="1:7" s="7" customFormat="1">
      <c r="A100" s="5">
        <v>41410</v>
      </c>
      <c r="B100" s="6"/>
      <c r="C100" s="6">
        <v>1460</v>
      </c>
      <c r="D100" s="6">
        <f t="shared" si="1"/>
        <v>32811.470000000016</v>
      </c>
      <c r="E100" s="2" t="s">
        <v>44</v>
      </c>
      <c r="F100" s="1" t="s">
        <v>119</v>
      </c>
      <c r="G100" s="4"/>
    </row>
    <row r="101" spans="1:7" s="7" customFormat="1">
      <c r="A101" s="5">
        <v>41411</v>
      </c>
      <c r="B101" s="6"/>
      <c r="C101" s="6">
        <v>2660</v>
      </c>
      <c r="D101" s="6">
        <f t="shared" si="1"/>
        <v>30151.470000000016</v>
      </c>
      <c r="E101" s="2" t="s">
        <v>11</v>
      </c>
      <c r="F101" s="1" t="s">
        <v>120</v>
      </c>
      <c r="G101" s="4"/>
    </row>
    <row r="102" spans="1:7" s="7" customFormat="1">
      <c r="A102" s="5">
        <v>41411</v>
      </c>
      <c r="B102" s="6"/>
      <c r="C102" s="6">
        <v>4300</v>
      </c>
      <c r="D102" s="6">
        <f t="shared" si="1"/>
        <v>25851.470000000016</v>
      </c>
      <c r="E102" s="2" t="s">
        <v>11</v>
      </c>
      <c r="F102" s="1" t="s">
        <v>121</v>
      </c>
      <c r="G102" s="4"/>
    </row>
    <row r="103" spans="1:7" s="7" customFormat="1">
      <c r="A103" s="5">
        <v>41411</v>
      </c>
      <c r="B103" s="6"/>
      <c r="C103" s="6">
        <v>700</v>
      </c>
      <c r="D103" s="6">
        <f t="shared" si="1"/>
        <v>25151.470000000016</v>
      </c>
      <c r="E103" s="2" t="s">
        <v>11</v>
      </c>
      <c r="F103" s="1" t="s">
        <v>122</v>
      </c>
      <c r="G103" s="4"/>
    </row>
    <row r="104" spans="1:7" s="7" customFormat="1">
      <c r="A104" s="5">
        <v>41415</v>
      </c>
      <c r="B104" s="6"/>
      <c r="C104" s="6">
        <v>1641</v>
      </c>
      <c r="D104" s="6">
        <f t="shared" si="1"/>
        <v>23510.470000000016</v>
      </c>
      <c r="E104" s="2" t="s">
        <v>11</v>
      </c>
      <c r="F104" s="1" t="s">
        <v>123</v>
      </c>
      <c r="G104" s="4"/>
    </row>
    <row r="105" spans="1:7" s="7" customFormat="1">
      <c r="A105" s="5">
        <v>41417</v>
      </c>
      <c r="B105" s="6"/>
      <c r="C105" s="6">
        <v>936</v>
      </c>
      <c r="D105" s="6">
        <f t="shared" si="1"/>
        <v>22574.470000000016</v>
      </c>
      <c r="E105" s="2" t="s">
        <v>11</v>
      </c>
      <c r="F105" s="1" t="s">
        <v>124</v>
      </c>
      <c r="G105" s="4"/>
    </row>
    <row r="106" spans="1:7" s="7" customFormat="1">
      <c r="A106" s="5">
        <v>41417</v>
      </c>
      <c r="B106" s="6"/>
      <c r="C106" s="6">
        <v>3500</v>
      </c>
      <c r="D106" s="6">
        <f t="shared" si="1"/>
        <v>19074.470000000016</v>
      </c>
      <c r="E106" s="2" t="s">
        <v>11</v>
      </c>
      <c r="F106" s="1" t="s">
        <v>125</v>
      </c>
      <c r="G106" s="4"/>
    </row>
    <row r="107" spans="1:7" s="7" customFormat="1">
      <c r="A107" s="5">
        <v>41515</v>
      </c>
      <c r="B107" s="6"/>
      <c r="C107" s="6">
        <v>1000</v>
      </c>
      <c r="D107" s="6">
        <f t="shared" si="1"/>
        <v>18074.470000000016</v>
      </c>
      <c r="E107" s="2" t="s">
        <v>31</v>
      </c>
      <c r="F107" s="1" t="s">
        <v>126</v>
      </c>
      <c r="G107" s="4"/>
    </row>
    <row r="108" spans="1:7" s="7" customFormat="1">
      <c r="A108" s="5">
        <v>41516</v>
      </c>
      <c r="B108" s="6"/>
      <c r="C108" s="6">
        <f>27*500</f>
        <v>13500</v>
      </c>
      <c r="D108" s="6">
        <f t="shared" si="1"/>
        <v>4574.4700000000157</v>
      </c>
      <c r="E108" s="2" t="s">
        <v>31</v>
      </c>
      <c r="F108" s="1" t="s">
        <v>127</v>
      </c>
      <c r="G108" s="4"/>
    </row>
    <row r="109" spans="1:7" s="7" customFormat="1">
      <c r="A109" s="5">
        <v>41519</v>
      </c>
      <c r="B109" s="6"/>
      <c r="C109" s="6">
        <v>1280</v>
      </c>
      <c r="D109" s="6">
        <f t="shared" si="1"/>
        <v>3294.4700000000157</v>
      </c>
      <c r="E109" s="2" t="s">
        <v>31</v>
      </c>
      <c r="F109" s="1" t="s">
        <v>128</v>
      </c>
      <c r="G109" s="4"/>
    </row>
    <row r="110" spans="1:7" s="7" customFormat="1">
      <c r="A110" s="5">
        <v>41522</v>
      </c>
      <c r="B110" s="6">
        <f>'[1]Сдача 05.09.13'!C2</f>
        <v>135000</v>
      </c>
      <c r="C110" s="6"/>
      <c r="D110" s="6">
        <f t="shared" si="1"/>
        <v>138294.47000000003</v>
      </c>
      <c r="E110" s="2"/>
      <c r="F110" s="1"/>
      <c r="G110" s="4"/>
    </row>
    <row r="111" spans="1:7" s="23" customFormat="1">
      <c r="A111" s="20">
        <v>41522</v>
      </c>
      <c r="B111" s="21"/>
      <c r="C111" s="21">
        <f>5000-C112-C153</f>
        <v>2550.7200000000003</v>
      </c>
      <c r="D111" s="21">
        <f t="shared" si="1"/>
        <v>135743.75000000003</v>
      </c>
      <c r="E111" s="21" t="s">
        <v>11</v>
      </c>
      <c r="F111" s="22" t="s">
        <v>168</v>
      </c>
    </row>
    <row r="112" spans="1:7" s="7" customFormat="1">
      <c r="A112" s="5">
        <v>41522</v>
      </c>
      <c r="B112" s="6"/>
      <c r="C112" s="6">
        <v>1280</v>
      </c>
      <c r="D112" s="6">
        <f t="shared" si="1"/>
        <v>134463.75000000003</v>
      </c>
      <c r="E112" s="2" t="s">
        <v>11</v>
      </c>
      <c r="F112" s="1" t="s">
        <v>129</v>
      </c>
      <c r="G112" s="4"/>
    </row>
    <row r="113" spans="1:7" s="7" customFormat="1">
      <c r="A113" s="5">
        <v>41522</v>
      </c>
      <c r="B113" s="6"/>
      <c r="C113" s="6">
        <v>717</v>
      </c>
      <c r="D113" s="6">
        <f t="shared" si="1"/>
        <v>133746.75000000003</v>
      </c>
      <c r="E113" s="2" t="s">
        <v>85</v>
      </c>
      <c r="F113" s="1" t="s">
        <v>130</v>
      </c>
      <c r="G113" s="4"/>
    </row>
    <row r="114" spans="1:7" s="7" customFormat="1">
      <c r="A114" s="5">
        <v>41522</v>
      </c>
      <c r="B114" s="6"/>
      <c r="C114" s="6">
        <v>67</v>
      </c>
      <c r="D114" s="6">
        <f t="shared" si="1"/>
        <v>133679.75000000003</v>
      </c>
      <c r="E114" s="2" t="s">
        <v>85</v>
      </c>
      <c r="F114" s="1" t="s">
        <v>131</v>
      </c>
      <c r="G114" s="4"/>
    </row>
    <row r="115" spans="1:7" s="7" customFormat="1">
      <c r="A115" s="5">
        <v>41522</v>
      </c>
      <c r="B115" s="6"/>
      <c r="C115" s="6">
        <v>2089</v>
      </c>
      <c r="D115" s="6">
        <f t="shared" si="1"/>
        <v>131590.75000000003</v>
      </c>
      <c r="E115" s="2" t="s">
        <v>85</v>
      </c>
      <c r="F115" s="1" t="s">
        <v>132</v>
      </c>
      <c r="G115" s="4"/>
    </row>
    <row r="116" spans="1:7" s="7" customFormat="1">
      <c r="A116" s="5">
        <v>41529</v>
      </c>
      <c r="B116" s="6"/>
      <c r="C116" s="6">
        <v>423</v>
      </c>
      <c r="D116" s="6">
        <f t="shared" si="1"/>
        <v>131167.75000000003</v>
      </c>
      <c r="E116" s="2" t="s">
        <v>133</v>
      </c>
      <c r="F116" s="1" t="s">
        <v>134</v>
      </c>
      <c r="G116" s="4"/>
    </row>
    <row r="117" spans="1:7" s="7" customFormat="1">
      <c r="A117" s="5">
        <v>41530</v>
      </c>
      <c r="B117" s="6"/>
      <c r="C117" s="6">
        <v>3000</v>
      </c>
      <c r="D117" s="6">
        <f t="shared" si="1"/>
        <v>128167.75000000003</v>
      </c>
      <c r="E117" s="2" t="s">
        <v>31</v>
      </c>
      <c r="F117" s="1" t="s">
        <v>135</v>
      </c>
      <c r="G117" s="4"/>
    </row>
    <row r="118" spans="1:7" s="7" customFormat="1">
      <c r="A118" s="5">
        <v>41531</v>
      </c>
      <c r="B118" s="6"/>
      <c r="C118" s="6">
        <v>4579</v>
      </c>
      <c r="D118" s="6">
        <f t="shared" si="1"/>
        <v>123588.75000000003</v>
      </c>
      <c r="E118" s="2" t="s">
        <v>18</v>
      </c>
      <c r="F118" s="1" t="s">
        <v>136</v>
      </c>
      <c r="G118" s="4"/>
    </row>
    <row r="119" spans="1:7" s="7" customFormat="1">
      <c r="A119" s="5">
        <v>41548</v>
      </c>
      <c r="B119" s="6"/>
      <c r="C119" s="6">
        <v>1000</v>
      </c>
      <c r="D119" s="6">
        <f t="shared" si="1"/>
        <v>122588.75000000003</v>
      </c>
      <c r="E119" s="2" t="s">
        <v>137</v>
      </c>
      <c r="F119" s="1" t="s">
        <v>138</v>
      </c>
      <c r="G119" s="4"/>
    </row>
    <row r="120" spans="1:7" s="7" customFormat="1">
      <c r="A120" s="5">
        <v>41548</v>
      </c>
      <c r="B120" s="6"/>
      <c r="C120" s="6">
        <v>11750</v>
      </c>
      <c r="D120" s="6">
        <f t="shared" si="1"/>
        <v>110838.75000000003</v>
      </c>
      <c r="E120" s="2" t="s">
        <v>11</v>
      </c>
      <c r="F120" s="1" t="s">
        <v>139</v>
      </c>
      <c r="G120" s="4"/>
    </row>
    <row r="121" spans="1:7" s="7" customFormat="1">
      <c r="A121" s="5">
        <v>41555</v>
      </c>
      <c r="B121" s="6"/>
      <c r="C121" s="6">
        <v>1160</v>
      </c>
      <c r="D121" s="6">
        <f t="shared" si="1"/>
        <v>109678.75000000003</v>
      </c>
      <c r="E121" s="2" t="s">
        <v>44</v>
      </c>
      <c r="F121" s="1" t="s">
        <v>119</v>
      </c>
      <c r="G121" s="4"/>
    </row>
    <row r="122" spans="1:7" s="7" customFormat="1">
      <c r="A122" s="5">
        <v>41556</v>
      </c>
      <c r="B122" s="6"/>
      <c r="C122" s="6">
        <v>960</v>
      </c>
      <c r="D122" s="6">
        <f t="shared" si="1"/>
        <v>108718.75000000003</v>
      </c>
      <c r="E122" s="2" t="s">
        <v>44</v>
      </c>
      <c r="F122" s="1" t="s">
        <v>140</v>
      </c>
      <c r="G122" s="4"/>
    </row>
    <row r="123" spans="1:7" s="7" customFormat="1">
      <c r="A123" s="5">
        <v>41573</v>
      </c>
      <c r="B123" s="6"/>
      <c r="C123" s="6">
        <v>2628</v>
      </c>
      <c r="D123" s="6">
        <f t="shared" si="1"/>
        <v>106090.75000000003</v>
      </c>
      <c r="E123" s="2" t="s">
        <v>9</v>
      </c>
      <c r="F123" s="1" t="s">
        <v>119</v>
      </c>
      <c r="G123" s="4"/>
    </row>
    <row r="124" spans="1:7" s="7" customFormat="1">
      <c r="A124" s="5">
        <v>41573</v>
      </c>
      <c r="B124" s="6"/>
      <c r="C124" s="6">
        <v>3000</v>
      </c>
      <c r="D124" s="6">
        <f t="shared" si="1"/>
        <v>103090.75000000003</v>
      </c>
      <c r="E124" s="2" t="s">
        <v>11</v>
      </c>
      <c r="F124" s="1" t="s">
        <v>141</v>
      </c>
      <c r="G124" s="4"/>
    </row>
    <row r="125" spans="1:7" s="7" customFormat="1">
      <c r="A125" s="5">
        <v>41573</v>
      </c>
      <c r="B125" s="6"/>
      <c r="C125" s="6">
        <v>2650</v>
      </c>
      <c r="D125" s="6">
        <f t="shared" si="1"/>
        <v>100440.75000000003</v>
      </c>
      <c r="E125" s="2" t="s">
        <v>20</v>
      </c>
      <c r="F125" s="1" t="s">
        <v>142</v>
      </c>
      <c r="G125" s="4"/>
    </row>
    <row r="126" spans="1:7" s="7" customFormat="1">
      <c r="A126" s="5">
        <v>41573</v>
      </c>
      <c r="B126" s="6"/>
      <c r="C126" s="6">
        <v>720</v>
      </c>
      <c r="D126" s="6">
        <f t="shared" si="1"/>
        <v>99720.750000000029</v>
      </c>
      <c r="E126" s="2" t="s">
        <v>42</v>
      </c>
      <c r="F126" s="1" t="s">
        <v>143</v>
      </c>
      <c r="G126" s="4"/>
    </row>
    <row r="127" spans="1:7" s="7" customFormat="1">
      <c r="A127" s="5">
        <v>41576</v>
      </c>
      <c r="B127" s="6"/>
      <c r="C127" s="6">
        <v>1600</v>
      </c>
      <c r="D127" s="6">
        <f t="shared" ref="D127:D188" si="2">D126+B127-C127</f>
        <v>98120.750000000029</v>
      </c>
      <c r="E127" s="2" t="s">
        <v>44</v>
      </c>
      <c r="F127" s="1" t="s">
        <v>144</v>
      </c>
      <c r="G127" s="4"/>
    </row>
    <row r="128" spans="1:7" s="7" customFormat="1">
      <c r="A128" s="5">
        <v>41576</v>
      </c>
      <c r="B128" s="6"/>
      <c r="C128" s="6">
        <v>1600</v>
      </c>
      <c r="D128" s="6">
        <f t="shared" si="2"/>
        <v>96520.750000000029</v>
      </c>
      <c r="E128" s="2" t="s">
        <v>44</v>
      </c>
      <c r="F128" s="1" t="s">
        <v>145</v>
      </c>
      <c r="G128" s="4"/>
    </row>
    <row r="129" spans="1:12" s="7" customFormat="1">
      <c r="A129" s="5">
        <v>41578</v>
      </c>
      <c r="B129" s="6"/>
      <c r="C129" s="6">
        <v>240</v>
      </c>
      <c r="D129" s="6">
        <f t="shared" si="2"/>
        <v>96280.750000000029</v>
      </c>
      <c r="E129" s="2" t="s">
        <v>137</v>
      </c>
      <c r="F129" s="1" t="s">
        <v>146</v>
      </c>
      <c r="G129" s="4"/>
      <c r="L129" s="8"/>
    </row>
    <row r="130" spans="1:12" s="7" customFormat="1">
      <c r="A130" s="5">
        <v>41589</v>
      </c>
      <c r="B130" s="6"/>
      <c r="C130" s="6">
        <v>1000</v>
      </c>
      <c r="D130" s="6">
        <f t="shared" si="2"/>
        <v>95280.750000000029</v>
      </c>
      <c r="E130" s="2" t="s">
        <v>137</v>
      </c>
      <c r="F130" s="1" t="s">
        <v>147</v>
      </c>
      <c r="G130" s="4"/>
    </row>
    <row r="131" spans="1:12" s="7" customFormat="1">
      <c r="A131" s="5">
        <v>41592</v>
      </c>
      <c r="B131" s="6"/>
      <c r="C131" s="6">
        <v>321.5</v>
      </c>
      <c r="D131" s="6">
        <f t="shared" si="2"/>
        <v>94959.250000000029</v>
      </c>
      <c r="E131" s="2" t="s">
        <v>137</v>
      </c>
      <c r="F131" s="1" t="s">
        <v>146</v>
      </c>
      <c r="G131" s="4"/>
    </row>
    <row r="132" spans="1:12" s="7" customFormat="1">
      <c r="A132" s="5">
        <v>41596</v>
      </c>
      <c r="B132" s="6"/>
      <c r="C132" s="6">
        <v>722.7</v>
      </c>
      <c r="D132" s="6">
        <f t="shared" si="2"/>
        <v>94236.550000000032</v>
      </c>
      <c r="E132" s="2" t="s">
        <v>42</v>
      </c>
      <c r="F132" s="1" t="s">
        <v>148</v>
      </c>
      <c r="G132" s="4"/>
    </row>
    <row r="133" spans="1:12" s="7" customFormat="1">
      <c r="A133" s="5">
        <v>41604</v>
      </c>
      <c r="B133" s="6"/>
      <c r="C133" s="6">
        <v>960</v>
      </c>
      <c r="D133" s="6">
        <f t="shared" si="2"/>
        <v>93276.550000000032</v>
      </c>
      <c r="E133" s="2" t="s">
        <v>44</v>
      </c>
      <c r="F133" s="1" t="s">
        <v>149</v>
      </c>
      <c r="G133" s="4"/>
    </row>
    <row r="134" spans="1:12" s="7" customFormat="1">
      <c r="A134" s="5">
        <v>41610</v>
      </c>
      <c r="B134" s="6"/>
      <c r="C134" s="6">
        <v>1000</v>
      </c>
      <c r="D134" s="6">
        <f t="shared" si="2"/>
        <v>92276.550000000032</v>
      </c>
      <c r="E134" s="2" t="s">
        <v>137</v>
      </c>
      <c r="F134" s="1" t="s">
        <v>150</v>
      </c>
      <c r="G134" s="4"/>
    </row>
    <row r="135" spans="1:12" s="7" customFormat="1">
      <c r="A135" s="5">
        <v>41611</v>
      </c>
      <c r="B135" s="6"/>
      <c r="C135" s="6">
        <v>600</v>
      </c>
      <c r="D135" s="6">
        <f t="shared" si="2"/>
        <v>91676.550000000032</v>
      </c>
      <c r="E135" s="2" t="s">
        <v>11</v>
      </c>
      <c r="F135" s="1" t="s">
        <v>151</v>
      </c>
      <c r="G135" s="4"/>
    </row>
    <row r="136" spans="1:12" s="7" customFormat="1">
      <c r="A136" s="5">
        <v>41619</v>
      </c>
      <c r="B136" s="6"/>
      <c r="C136" s="6">
        <v>8015.15</v>
      </c>
      <c r="D136" s="6">
        <f t="shared" si="2"/>
        <v>83661.400000000038</v>
      </c>
      <c r="E136" s="2" t="s">
        <v>39</v>
      </c>
      <c r="F136" s="1" t="s">
        <v>152</v>
      </c>
      <c r="G136" s="4"/>
    </row>
    <row r="137" spans="1:12" s="23" customFormat="1">
      <c r="A137" s="20">
        <v>41622</v>
      </c>
      <c r="B137" s="21"/>
      <c r="C137" s="21">
        <f>12000-C138-C139-C141-C157</f>
        <v>192.00000000000091</v>
      </c>
      <c r="D137" s="21">
        <f t="shared" si="2"/>
        <v>83469.400000000038</v>
      </c>
      <c r="E137" s="21" t="s">
        <v>11</v>
      </c>
      <c r="F137" s="22" t="s">
        <v>169</v>
      </c>
    </row>
    <row r="138" spans="1:12" s="7" customFormat="1">
      <c r="A138" s="5">
        <v>41622</v>
      </c>
      <c r="B138" s="6"/>
      <c r="C138" s="6">
        <v>2319.8000000000002</v>
      </c>
      <c r="D138" s="6">
        <f t="shared" si="2"/>
        <v>81149.600000000035</v>
      </c>
      <c r="E138" s="2" t="s">
        <v>11</v>
      </c>
      <c r="F138" s="1" t="s">
        <v>153</v>
      </c>
      <c r="G138" s="4"/>
    </row>
    <row r="139" spans="1:12" s="7" customFormat="1">
      <c r="A139" s="5">
        <v>41622</v>
      </c>
      <c r="B139" s="6"/>
      <c r="C139" s="6">
        <v>4356.2</v>
      </c>
      <c r="D139" s="6">
        <f t="shared" si="2"/>
        <v>76793.400000000038</v>
      </c>
      <c r="E139" s="2" t="s">
        <v>11</v>
      </c>
      <c r="F139" s="1" t="s">
        <v>154</v>
      </c>
      <c r="G139" s="4"/>
    </row>
    <row r="140" spans="1:12" s="7" customFormat="1">
      <c r="A140" s="5">
        <v>41629</v>
      </c>
      <c r="B140" s="6"/>
      <c r="C140" s="6">
        <v>4000</v>
      </c>
      <c r="D140" s="6">
        <f t="shared" si="2"/>
        <v>72793.400000000038</v>
      </c>
      <c r="E140" s="2" t="s">
        <v>11</v>
      </c>
      <c r="F140" s="1" t="s">
        <v>155</v>
      </c>
      <c r="G140" s="4"/>
    </row>
    <row r="141" spans="1:12" s="7" customFormat="1">
      <c r="A141" s="5">
        <v>41629</v>
      </c>
      <c r="B141" s="6"/>
      <c r="C141" s="6">
        <v>4800</v>
      </c>
      <c r="D141" s="6">
        <f t="shared" si="2"/>
        <v>67993.400000000038</v>
      </c>
      <c r="E141" s="2" t="s">
        <v>11</v>
      </c>
      <c r="F141" s="1" t="s">
        <v>156</v>
      </c>
      <c r="G141" s="4"/>
    </row>
    <row r="142" spans="1:12" s="7" customFormat="1">
      <c r="A142" s="5">
        <v>41629</v>
      </c>
      <c r="B142" s="6"/>
      <c r="C142" s="6">
        <v>8758.7999999999993</v>
      </c>
      <c r="D142" s="6">
        <f t="shared" si="2"/>
        <v>59234.600000000035</v>
      </c>
      <c r="E142" s="2" t="s">
        <v>85</v>
      </c>
      <c r="F142" s="1" t="s">
        <v>157</v>
      </c>
      <c r="G142" s="4"/>
    </row>
    <row r="143" spans="1:12" s="7" customFormat="1">
      <c r="A143" s="5">
        <v>41629</v>
      </c>
      <c r="B143" s="6"/>
      <c r="C143" s="6">
        <v>1700</v>
      </c>
      <c r="D143" s="6">
        <f t="shared" si="2"/>
        <v>57534.600000000035</v>
      </c>
      <c r="E143" s="2" t="s">
        <v>85</v>
      </c>
      <c r="F143" s="1" t="s">
        <v>158</v>
      </c>
      <c r="G143" s="4"/>
    </row>
    <row r="144" spans="1:12" s="7" customFormat="1">
      <c r="A144" s="5">
        <v>41631</v>
      </c>
      <c r="B144" s="6"/>
      <c r="C144" s="6">
        <v>30000</v>
      </c>
      <c r="D144" s="6">
        <f t="shared" si="2"/>
        <v>27534.600000000035</v>
      </c>
      <c r="E144" s="2" t="s">
        <v>159</v>
      </c>
      <c r="F144" s="1" t="s">
        <v>160</v>
      </c>
      <c r="G144" s="4"/>
    </row>
    <row r="145" spans="1:11" s="7" customFormat="1">
      <c r="A145" s="5">
        <v>41653</v>
      </c>
      <c r="B145" s="6"/>
      <c r="C145" s="6">
        <v>1000</v>
      </c>
      <c r="D145" s="6">
        <f t="shared" si="2"/>
        <v>26534.600000000035</v>
      </c>
      <c r="E145" s="2" t="s">
        <v>31</v>
      </c>
      <c r="F145" s="1" t="s">
        <v>161</v>
      </c>
      <c r="G145" s="4"/>
    </row>
    <row r="146" spans="1:11" s="7" customFormat="1">
      <c r="A146" s="5">
        <v>41654</v>
      </c>
      <c r="B146" s="6"/>
      <c r="C146" s="6">
        <v>960</v>
      </c>
      <c r="D146" s="6">
        <f t="shared" si="2"/>
        <v>25574.600000000035</v>
      </c>
      <c r="E146" s="2" t="s">
        <v>44</v>
      </c>
      <c r="F146" s="1" t="s">
        <v>149</v>
      </c>
      <c r="G146" s="4"/>
    </row>
    <row r="147" spans="1:11" s="7" customFormat="1">
      <c r="A147" s="5">
        <v>41664</v>
      </c>
      <c r="B147" s="6"/>
      <c r="C147" s="6">
        <v>6500</v>
      </c>
      <c r="D147" s="6">
        <f t="shared" si="2"/>
        <v>19074.600000000035</v>
      </c>
      <c r="E147" s="2" t="s">
        <v>20</v>
      </c>
      <c r="F147" s="1" t="s">
        <v>162</v>
      </c>
      <c r="G147" s="4"/>
    </row>
    <row r="148" spans="1:11" s="7" customFormat="1">
      <c r="A148" s="5">
        <v>41674</v>
      </c>
      <c r="B148" s="6"/>
      <c r="C148" s="6">
        <v>1000</v>
      </c>
      <c r="D148" s="6">
        <f t="shared" si="2"/>
        <v>18074.600000000035</v>
      </c>
      <c r="E148" s="2" t="s">
        <v>31</v>
      </c>
      <c r="F148" s="1" t="s">
        <v>163</v>
      </c>
      <c r="G148" s="4"/>
    </row>
    <row r="149" spans="1:11" s="7" customFormat="1">
      <c r="A149" s="5">
        <v>41678</v>
      </c>
      <c r="B149" s="6"/>
      <c r="C149" s="6">
        <v>414.45</v>
      </c>
      <c r="D149" s="6">
        <f t="shared" si="2"/>
        <v>17660.150000000034</v>
      </c>
      <c r="E149" s="2" t="s">
        <v>133</v>
      </c>
      <c r="F149" s="1" t="s">
        <v>164</v>
      </c>
      <c r="G149" s="4"/>
    </row>
    <row r="150" spans="1:11" s="7" customFormat="1">
      <c r="A150" s="5">
        <v>41678</v>
      </c>
      <c r="B150" s="6"/>
      <c r="C150" s="6">
        <v>240</v>
      </c>
      <c r="D150" s="6">
        <f t="shared" si="2"/>
        <v>17420.150000000034</v>
      </c>
      <c r="E150" s="2" t="s">
        <v>165</v>
      </c>
      <c r="F150" s="1" t="s">
        <v>146</v>
      </c>
      <c r="G150" s="4"/>
    </row>
    <row r="151" spans="1:11" s="7" customFormat="1">
      <c r="A151" s="5">
        <v>41678</v>
      </c>
      <c r="B151" s="6"/>
      <c r="C151" s="6">
        <v>894</v>
      </c>
      <c r="D151" s="6">
        <f t="shared" si="2"/>
        <v>16526.150000000034</v>
      </c>
      <c r="E151" s="2" t="s">
        <v>165</v>
      </c>
      <c r="F151" s="1" t="s">
        <v>166</v>
      </c>
      <c r="G151" s="4"/>
      <c r="K151" s="8"/>
    </row>
    <row r="152" spans="1:11" s="7" customFormat="1">
      <c r="A152" s="5">
        <v>41680</v>
      </c>
      <c r="B152" s="6"/>
      <c r="C152" s="6">
        <v>1485</v>
      </c>
      <c r="D152" s="6">
        <f t="shared" si="2"/>
        <v>15041.150000000034</v>
      </c>
      <c r="E152" s="2" t="s">
        <v>31</v>
      </c>
      <c r="F152" s="1" t="s">
        <v>167</v>
      </c>
      <c r="G152" s="4"/>
    </row>
    <row r="153" spans="1:11" s="7" customFormat="1">
      <c r="A153" s="5">
        <v>41694</v>
      </c>
      <c r="B153" s="6"/>
      <c r="C153" s="6">
        <v>1169.28</v>
      </c>
      <c r="D153" s="6">
        <f t="shared" si="2"/>
        <v>13871.870000000034</v>
      </c>
      <c r="E153" s="2" t="s">
        <v>11</v>
      </c>
      <c r="F153" s="1" t="s">
        <v>170</v>
      </c>
      <c r="G153" s="4"/>
    </row>
    <row r="154" spans="1:11" s="7" customFormat="1">
      <c r="A154" s="5">
        <v>41697</v>
      </c>
      <c r="B154" s="6">
        <f>'[1]Сдача 27.02.2014'!C2</f>
        <v>25000</v>
      </c>
      <c r="C154" s="6"/>
      <c r="D154" s="6">
        <f t="shared" si="2"/>
        <v>38871.870000000032</v>
      </c>
      <c r="E154" s="2"/>
      <c r="F154" s="1"/>
      <c r="G154" s="4"/>
    </row>
    <row r="155" spans="1:11" s="7" customFormat="1">
      <c r="A155" s="5">
        <v>41699</v>
      </c>
      <c r="B155" s="6"/>
      <c r="C155" s="6">
        <v>660</v>
      </c>
      <c r="D155" s="6">
        <f t="shared" si="2"/>
        <v>38211.870000000032</v>
      </c>
      <c r="E155" s="2" t="s">
        <v>171</v>
      </c>
      <c r="F155" s="1" t="s">
        <v>172</v>
      </c>
      <c r="G155" s="4"/>
    </row>
    <row r="156" spans="1:11" s="7" customFormat="1">
      <c r="A156" s="5">
        <v>41701</v>
      </c>
      <c r="B156" s="6"/>
      <c r="C156" s="6">
        <f>6500-C137-C111</f>
        <v>3757.2799999999988</v>
      </c>
      <c r="D156" s="6">
        <f t="shared" si="2"/>
        <v>34454.590000000033</v>
      </c>
      <c r="E156" s="2" t="s">
        <v>11</v>
      </c>
      <c r="F156" s="1" t="s">
        <v>173</v>
      </c>
      <c r="G156" s="4"/>
    </row>
    <row r="157" spans="1:11" s="7" customFormat="1">
      <c r="A157" s="5">
        <v>41701</v>
      </c>
      <c r="B157" s="6"/>
      <c r="C157" s="6">
        <v>332</v>
      </c>
      <c r="D157" s="6">
        <f t="shared" si="2"/>
        <v>34122.590000000033</v>
      </c>
      <c r="E157" s="2" t="s">
        <v>11</v>
      </c>
      <c r="F157" s="1" t="s">
        <v>174</v>
      </c>
      <c r="G157" s="4"/>
    </row>
    <row r="158" spans="1:11" s="7" customFormat="1">
      <c r="A158" s="5">
        <v>41702</v>
      </c>
      <c r="B158" s="6"/>
      <c r="C158" s="6">
        <v>1000</v>
      </c>
      <c r="D158" s="6">
        <f t="shared" si="2"/>
        <v>33122.590000000033</v>
      </c>
      <c r="E158" s="2" t="s">
        <v>31</v>
      </c>
      <c r="F158" s="1" t="s">
        <v>175</v>
      </c>
      <c r="G158" s="4"/>
    </row>
    <row r="159" spans="1:11" s="7" customFormat="1">
      <c r="A159" s="5">
        <v>41704</v>
      </c>
      <c r="B159" s="6"/>
      <c r="C159" s="6">
        <v>3200</v>
      </c>
      <c r="D159" s="6">
        <f t="shared" si="2"/>
        <v>29922.590000000033</v>
      </c>
      <c r="E159" s="2" t="s">
        <v>11</v>
      </c>
      <c r="F159" s="1" t="s">
        <v>176</v>
      </c>
      <c r="G159" s="4"/>
    </row>
    <row r="160" spans="1:11" s="7" customFormat="1">
      <c r="A160" s="5">
        <v>41703</v>
      </c>
      <c r="B160" s="6"/>
      <c r="C160" s="6">
        <v>345</v>
      </c>
      <c r="D160" s="6">
        <f t="shared" si="2"/>
        <v>29577.590000000033</v>
      </c>
      <c r="E160" s="2" t="s">
        <v>11</v>
      </c>
      <c r="F160" s="1" t="s">
        <v>177</v>
      </c>
      <c r="G160" s="4"/>
    </row>
    <row r="161" spans="1:7" s="7" customFormat="1">
      <c r="A161" s="5">
        <v>41717</v>
      </c>
      <c r="B161" s="6"/>
      <c r="C161" s="6">
        <v>500</v>
      </c>
      <c r="D161" s="6">
        <f t="shared" si="2"/>
        <v>29077.590000000033</v>
      </c>
      <c r="E161" s="2" t="s">
        <v>44</v>
      </c>
      <c r="F161" s="1" t="s">
        <v>178</v>
      </c>
      <c r="G161" s="4"/>
    </row>
    <row r="162" spans="1:7" s="7" customFormat="1">
      <c r="A162" s="5">
        <v>41727</v>
      </c>
      <c r="B162" s="6">
        <v>870</v>
      </c>
      <c r="C162" s="6"/>
      <c r="D162" s="6">
        <f t="shared" si="2"/>
        <v>29947.590000000033</v>
      </c>
      <c r="E162" s="2" t="s">
        <v>159</v>
      </c>
      <c r="F162" s="1" t="s">
        <v>179</v>
      </c>
      <c r="G162" s="4"/>
    </row>
    <row r="163" spans="1:7" s="7" customFormat="1">
      <c r="A163" s="5">
        <v>41731</v>
      </c>
      <c r="B163" s="6"/>
      <c r="C163" s="6">
        <v>1000</v>
      </c>
      <c r="D163" s="6">
        <f t="shared" si="2"/>
        <v>28947.590000000033</v>
      </c>
      <c r="E163" s="2" t="s">
        <v>31</v>
      </c>
      <c r="F163" s="1" t="s">
        <v>180</v>
      </c>
      <c r="G163" s="4"/>
    </row>
    <row r="164" spans="1:7" s="7" customFormat="1">
      <c r="A164" s="5">
        <v>41731</v>
      </c>
      <c r="B164" s="6"/>
      <c r="C164" s="6">
        <v>498.8</v>
      </c>
      <c r="D164" s="6">
        <f t="shared" si="2"/>
        <v>28448.790000000034</v>
      </c>
      <c r="E164" s="2" t="s">
        <v>133</v>
      </c>
      <c r="F164" s="1" t="s">
        <v>181</v>
      </c>
      <c r="G164" s="4"/>
    </row>
    <row r="165" spans="1:7" s="7" customFormat="1">
      <c r="A165" s="5">
        <v>41744</v>
      </c>
      <c r="B165" s="6"/>
      <c r="C165" s="6">
        <v>3000</v>
      </c>
      <c r="D165" s="6">
        <f t="shared" si="2"/>
        <v>25448.790000000034</v>
      </c>
      <c r="E165" s="2" t="s">
        <v>44</v>
      </c>
      <c r="F165" s="1" t="s">
        <v>182</v>
      </c>
      <c r="G165" s="4"/>
    </row>
    <row r="166" spans="1:7" s="7" customFormat="1">
      <c r="A166" s="5">
        <v>41748</v>
      </c>
      <c r="B166" s="6"/>
      <c r="C166" s="6">
        <v>1300</v>
      </c>
      <c r="D166" s="6">
        <f t="shared" si="2"/>
        <v>24148.790000000034</v>
      </c>
      <c r="E166" s="2" t="s">
        <v>133</v>
      </c>
      <c r="F166" s="1" t="s">
        <v>183</v>
      </c>
      <c r="G166" s="4"/>
    </row>
    <row r="167" spans="1:7" s="7" customFormat="1">
      <c r="A167" s="5">
        <v>41752</v>
      </c>
      <c r="B167" s="6"/>
      <c r="C167" s="6">
        <v>640</v>
      </c>
      <c r="D167" s="6">
        <f t="shared" si="2"/>
        <v>23508.790000000034</v>
      </c>
      <c r="E167" s="2" t="s">
        <v>44</v>
      </c>
      <c r="F167" s="1" t="s">
        <v>184</v>
      </c>
      <c r="G167" s="4"/>
    </row>
    <row r="168" spans="1:7" s="7" customFormat="1">
      <c r="A168" s="5">
        <v>41755</v>
      </c>
      <c r="B168" s="6"/>
      <c r="C168" s="6">
        <v>6260</v>
      </c>
      <c r="D168" s="6">
        <f t="shared" si="2"/>
        <v>17248.790000000034</v>
      </c>
      <c r="E168" s="2" t="s">
        <v>9</v>
      </c>
      <c r="F168" s="1" t="s">
        <v>185</v>
      </c>
      <c r="G168" s="4"/>
    </row>
    <row r="169" spans="1:7" s="7" customFormat="1">
      <c r="A169" s="5">
        <v>41771</v>
      </c>
      <c r="B169" s="6"/>
      <c r="C169" s="6">
        <v>1000</v>
      </c>
      <c r="D169" s="6">
        <f t="shared" si="2"/>
        <v>16248.790000000034</v>
      </c>
      <c r="E169" s="2" t="s">
        <v>31</v>
      </c>
      <c r="F169" s="1" t="s">
        <v>186</v>
      </c>
      <c r="G169" s="4"/>
    </row>
    <row r="170" spans="1:7" s="7" customFormat="1">
      <c r="A170" s="5">
        <v>41774</v>
      </c>
      <c r="B170" s="6"/>
      <c r="C170" s="6">
        <v>5000</v>
      </c>
      <c r="D170" s="6">
        <f t="shared" si="2"/>
        <v>11248.790000000034</v>
      </c>
      <c r="E170" s="2" t="s">
        <v>11</v>
      </c>
      <c r="F170" s="1" t="s">
        <v>187</v>
      </c>
      <c r="G170" s="4"/>
    </row>
    <row r="171" spans="1:7" s="7" customFormat="1">
      <c r="A171" s="5">
        <v>41774</v>
      </c>
      <c r="B171" s="6"/>
      <c r="C171" s="6">
        <f>763*2</f>
        <v>1526</v>
      </c>
      <c r="D171" s="6">
        <f t="shared" si="2"/>
        <v>9722.7900000000336</v>
      </c>
      <c r="E171" s="2" t="s">
        <v>9</v>
      </c>
      <c r="F171" s="1" t="s">
        <v>188</v>
      </c>
      <c r="G171" s="4"/>
    </row>
    <row r="172" spans="1:7" s="7" customFormat="1">
      <c r="A172" s="5">
        <v>41774</v>
      </c>
      <c r="B172" s="6"/>
      <c r="C172" s="6">
        <v>2000</v>
      </c>
      <c r="D172" s="6">
        <f t="shared" si="2"/>
        <v>7722.7900000000336</v>
      </c>
      <c r="E172" s="2" t="s">
        <v>11</v>
      </c>
      <c r="F172" s="1" t="s">
        <v>189</v>
      </c>
      <c r="G172" s="4"/>
    </row>
    <row r="173" spans="1:7" s="7" customFormat="1">
      <c r="A173" s="5">
        <v>41872</v>
      </c>
      <c r="B173" s="6"/>
      <c r="C173" s="6">
        <v>1000</v>
      </c>
      <c r="D173" s="6">
        <f t="shared" si="2"/>
        <v>6722.7900000000336</v>
      </c>
      <c r="E173" s="2" t="s">
        <v>31</v>
      </c>
      <c r="F173" s="1" t="s">
        <v>190</v>
      </c>
      <c r="G173" s="4"/>
    </row>
    <row r="174" spans="1:7" s="7" customFormat="1">
      <c r="A174" s="5">
        <v>41878</v>
      </c>
      <c r="B174" s="6">
        <f>'[1]Сдача 27.08.14'!C1</f>
        <v>125000</v>
      </c>
      <c r="C174" s="6"/>
      <c r="D174" s="6">
        <f t="shared" si="2"/>
        <v>131722.79000000004</v>
      </c>
      <c r="E174" s="2"/>
      <c r="F174" s="1"/>
      <c r="G174" s="4"/>
    </row>
    <row r="175" spans="1:7" s="7" customFormat="1">
      <c r="A175" s="5">
        <v>41878</v>
      </c>
      <c r="B175" s="6"/>
      <c r="C175" s="6">
        <v>14000</v>
      </c>
      <c r="D175" s="6">
        <f t="shared" si="2"/>
        <v>117722.79000000004</v>
      </c>
      <c r="E175" s="2" t="s">
        <v>20</v>
      </c>
      <c r="F175" s="1" t="s">
        <v>191</v>
      </c>
      <c r="G175" s="4"/>
    </row>
    <row r="176" spans="1:7" s="7" customFormat="1">
      <c r="A176" s="5">
        <v>41891</v>
      </c>
      <c r="B176" s="6"/>
      <c r="C176" s="6">
        <v>1000</v>
      </c>
      <c r="D176" s="6">
        <f t="shared" si="2"/>
        <v>116722.79000000004</v>
      </c>
      <c r="E176" s="2" t="s">
        <v>31</v>
      </c>
      <c r="F176" s="1" t="s">
        <v>192</v>
      </c>
      <c r="G176" s="4"/>
    </row>
    <row r="177" spans="1:7" s="7" customFormat="1">
      <c r="A177" s="5">
        <v>41915</v>
      </c>
      <c r="B177" s="6"/>
      <c r="C177" s="6">
        <v>1000</v>
      </c>
      <c r="D177" s="6">
        <f t="shared" si="2"/>
        <v>115722.79000000004</v>
      </c>
      <c r="E177" s="2" t="s">
        <v>31</v>
      </c>
      <c r="F177" s="1" t="s">
        <v>193</v>
      </c>
      <c r="G177" s="4"/>
    </row>
    <row r="178" spans="1:7" s="7" customFormat="1">
      <c r="A178" s="5">
        <v>41915</v>
      </c>
      <c r="B178" s="6"/>
      <c r="C178" s="6">
        <v>11543</v>
      </c>
      <c r="D178" s="6">
        <f t="shared" si="2"/>
        <v>104179.79000000004</v>
      </c>
      <c r="E178" s="2" t="s">
        <v>11</v>
      </c>
      <c r="F178" s="1" t="s">
        <v>139</v>
      </c>
      <c r="G178" s="4"/>
    </row>
    <row r="179" spans="1:7" s="7" customFormat="1">
      <c r="A179" s="9">
        <v>41915</v>
      </c>
      <c r="B179" s="10"/>
      <c r="C179" s="10">
        <v>5000</v>
      </c>
      <c r="D179" s="10">
        <f t="shared" si="2"/>
        <v>99179.790000000037</v>
      </c>
      <c r="E179" s="10" t="s">
        <v>11</v>
      </c>
      <c r="F179" s="11" t="s">
        <v>194</v>
      </c>
      <c r="G179" s="4"/>
    </row>
    <row r="180" spans="1:7" s="7" customFormat="1">
      <c r="A180" s="5">
        <v>41930</v>
      </c>
      <c r="B180" s="6"/>
      <c r="C180" s="6">
        <v>2375</v>
      </c>
      <c r="D180" s="6">
        <f>D179+B180-C180</f>
        <v>96804.790000000037</v>
      </c>
      <c r="E180" s="2" t="s">
        <v>85</v>
      </c>
      <c r="F180" s="1" t="s">
        <v>195</v>
      </c>
      <c r="G180" s="4"/>
    </row>
    <row r="181" spans="1:7" s="7" customFormat="1">
      <c r="A181" s="5">
        <v>41930</v>
      </c>
      <c r="B181" s="6"/>
      <c r="C181" s="6">
        <v>500</v>
      </c>
      <c r="D181" s="6">
        <f t="shared" si="2"/>
        <v>96304.790000000037</v>
      </c>
      <c r="E181" s="2" t="s">
        <v>85</v>
      </c>
      <c r="F181" s="1" t="s">
        <v>196</v>
      </c>
      <c r="G181" s="4"/>
    </row>
    <row r="182" spans="1:7" s="7" customFormat="1">
      <c r="A182" s="5">
        <v>41930</v>
      </c>
      <c r="B182" s="6"/>
      <c r="C182" s="6">
        <v>7570</v>
      </c>
      <c r="D182" s="6">
        <f t="shared" si="2"/>
        <v>88734.790000000037</v>
      </c>
      <c r="E182" s="2" t="s">
        <v>20</v>
      </c>
      <c r="F182" s="1" t="s">
        <v>197</v>
      </c>
      <c r="G182" s="4"/>
    </row>
    <row r="183" spans="1:7" s="7" customFormat="1">
      <c r="A183" s="5">
        <v>41941</v>
      </c>
      <c r="B183" s="6"/>
      <c r="C183" s="6">
        <v>2000</v>
      </c>
      <c r="D183" s="6">
        <f t="shared" si="2"/>
        <v>86734.790000000037</v>
      </c>
      <c r="E183" s="2" t="s">
        <v>18</v>
      </c>
      <c r="F183" s="1" t="s">
        <v>198</v>
      </c>
      <c r="G183" s="4"/>
    </row>
    <row r="184" spans="1:7" s="7" customFormat="1">
      <c r="A184" s="5">
        <v>41950</v>
      </c>
      <c r="B184" s="6"/>
      <c r="C184" s="6">
        <v>1000</v>
      </c>
      <c r="D184" s="6">
        <f t="shared" si="2"/>
        <v>85734.790000000037</v>
      </c>
      <c r="E184" s="2" t="s">
        <v>31</v>
      </c>
      <c r="F184" s="1" t="s">
        <v>199</v>
      </c>
      <c r="G184" s="4"/>
    </row>
    <row r="185" spans="1:7" s="7" customFormat="1">
      <c r="A185" s="5">
        <v>41957</v>
      </c>
      <c r="B185" s="6"/>
      <c r="C185" s="6">
        <v>3290</v>
      </c>
      <c r="D185" s="6">
        <f t="shared" si="2"/>
        <v>82444.790000000037</v>
      </c>
      <c r="E185" s="2" t="s">
        <v>20</v>
      </c>
      <c r="F185" s="1" t="s">
        <v>200</v>
      </c>
      <c r="G185" s="4"/>
    </row>
    <row r="186" spans="1:7" s="7" customFormat="1">
      <c r="A186" s="5">
        <v>41977</v>
      </c>
      <c r="B186" s="6"/>
      <c r="C186" s="6">
        <v>1540</v>
      </c>
      <c r="D186" s="6">
        <f t="shared" si="2"/>
        <v>80904.790000000037</v>
      </c>
      <c r="E186" s="2" t="s">
        <v>42</v>
      </c>
      <c r="F186" s="1" t="s">
        <v>201</v>
      </c>
      <c r="G186" s="4"/>
    </row>
    <row r="187" spans="1:7" s="7" customFormat="1">
      <c r="A187" s="5">
        <v>41978</v>
      </c>
      <c r="B187" s="6"/>
      <c r="C187" s="6">
        <v>1000</v>
      </c>
      <c r="D187" s="6">
        <f>D186+B187-C187</f>
        <v>79904.790000000037</v>
      </c>
      <c r="E187" s="2" t="s">
        <v>31</v>
      </c>
      <c r="F187" s="1" t="s">
        <v>202</v>
      </c>
      <c r="G187" s="4"/>
    </row>
    <row r="188" spans="1:7" s="17" customFormat="1">
      <c r="A188" s="13" t="s">
        <v>3</v>
      </c>
      <c r="B188" s="14"/>
      <c r="C188" s="14"/>
      <c r="D188" s="6">
        <f t="shared" si="2"/>
        <v>79904.790000000037</v>
      </c>
      <c r="E188" s="14"/>
      <c r="F188" s="15"/>
      <c r="G188" s="16"/>
    </row>
    <row r="189" spans="1:7">
      <c r="A189" s="18"/>
      <c r="G189" s="4"/>
    </row>
    <row r="190" spans="1:7">
      <c r="A190" s="18"/>
      <c r="G190" s="4"/>
    </row>
    <row r="191" spans="1:7">
      <c r="A191" s="18"/>
      <c r="D191" s="8"/>
      <c r="G191" s="4"/>
    </row>
    <row r="192" spans="1:7">
      <c r="A192" s="18"/>
      <c r="G192" s="4"/>
    </row>
    <row r="193" spans="1:12">
      <c r="A193" s="18"/>
      <c r="G193" s="4"/>
    </row>
    <row r="194" spans="1:12">
      <c r="A194" s="18"/>
      <c r="D194"/>
      <c r="E194"/>
    </row>
    <row r="195" spans="1:12">
      <c r="A195" s="18"/>
      <c r="D195"/>
      <c r="E195"/>
    </row>
    <row r="196" spans="1:12">
      <c r="A196" s="18"/>
      <c r="D196"/>
      <c r="E196"/>
    </row>
    <row r="197" spans="1:12">
      <c r="A197" s="18"/>
      <c r="D197"/>
      <c r="E197"/>
    </row>
    <row r="198" spans="1:12">
      <c r="D198"/>
      <c r="E198"/>
    </row>
    <row r="199" spans="1:12">
      <c r="D199"/>
      <c r="E199"/>
    </row>
    <row r="200" spans="1:12">
      <c r="D200"/>
      <c r="E200"/>
    </row>
    <row r="201" spans="1:12">
      <c r="D201"/>
      <c r="E201"/>
    </row>
    <row r="202" spans="1:12">
      <c r="D202"/>
      <c r="E202"/>
    </row>
    <row r="203" spans="1:12">
      <c r="L203" s="19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2014-12-15T16:52:13Z</dcterms:modified>
</cp:coreProperties>
</file>